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8790" windowHeight="5160" tabRatio="884"/>
  </bookViews>
  <sheets>
    <sheet name="Carátula" sheetId="1" r:id="rId1"/>
    <sheet name="Índice" sheetId="2" r:id="rId2"/>
    <sheet name="Oriente PBI" sheetId="26" r:id="rId3"/>
    <sheet name="Oriente Pobreza" sheetId="47" r:id="rId4"/>
    <sheet name="Oriente Ingresos y Gastos" sheetId="4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4">#REF!</definedName>
    <definedName name="\a" localSheetId="3">#REF!</definedName>
    <definedName name="\a">#REF!</definedName>
    <definedName name="\b" localSheetId="4">#REF!</definedName>
    <definedName name="\b" localSheetId="3">#REF!</definedName>
    <definedName name="\b">#REF!</definedName>
    <definedName name="\c" localSheetId="4">#REF!</definedName>
    <definedName name="\c" localSheetId="3">#REF!</definedName>
    <definedName name="\c">#REF!</definedName>
    <definedName name="\d" localSheetId="4">#REF!</definedName>
    <definedName name="\d" localSheetId="3">#REF!</definedName>
    <definedName name="\d">#REF!</definedName>
    <definedName name="\e" localSheetId="4">#REF!</definedName>
    <definedName name="\e" localSheetId="3">#REF!</definedName>
    <definedName name="\e">#REF!</definedName>
    <definedName name="\f" localSheetId="4">#REF!</definedName>
    <definedName name="\f" localSheetId="3">#REF!</definedName>
    <definedName name="\f">#REF!</definedName>
    <definedName name="\g" localSheetId="4">#REF!</definedName>
    <definedName name="\g" localSheetId="3">#REF!</definedName>
    <definedName name="\g">#REF!</definedName>
    <definedName name="\h" localSheetId="4">#REF!</definedName>
    <definedName name="\h" localSheetId="3">#REF!</definedName>
    <definedName name="\h">#REF!</definedName>
    <definedName name="\i" localSheetId="4">#REF!</definedName>
    <definedName name="\i" localSheetId="3">#REF!</definedName>
    <definedName name="\i">#REF!</definedName>
    <definedName name="\j" localSheetId="4">#REF!</definedName>
    <definedName name="\j" localSheetId="3">#REF!</definedName>
    <definedName name="\j">#REF!</definedName>
    <definedName name="\k" localSheetId="4">#REF!</definedName>
    <definedName name="\k" localSheetId="3">#REF!</definedName>
    <definedName name="\k">#REF!</definedName>
    <definedName name="\l" localSheetId="4">#REF!</definedName>
    <definedName name="\l" localSheetId="3">#REF!</definedName>
    <definedName name="\l">#REF!</definedName>
    <definedName name="\p" localSheetId="4">#REF!</definedName>
    <definedName name="\p" localSheetId="3">#REF!</definedName>
    <definedName name="\p">#REF!</definedName>
    <definedName name="\q" localSheetId="4">#REF!</definedName>
    <definedName name="\q" localSheetId="3">#REF!</definedName>
    <definedName name="\q">#REF!</definedName>
    <definedName name="\r" localSheetId="4">#REF!</definedName>
    <definedName name="\r" localSheetId="3">#REF!</definedName>
    <definedName name="\r">#REF!</definedName>
    <definedName name="\s" localSheetId="4">#REF!</definedName>
    <definedName name="\s" localSheetId="3">#REF!</definedName>
    <definedName name="\s">#REF!</definedName>
    <definedName name="\t" localSheetId="4">#REF!</definedName>
    <definedName name="\t" localSheetId="3">#REF!</definedName>
    <definedName name="\t">#REF!</definedName>
    <definedName name="______________________RM2">[1]PAG19!$J$3:$P$39</definedName>
    <definedName name="_____________________RM1">[1]PAG19!$B$3:$I$39</definedName>
    <definedName name="_____________________RM2">[1]PAG19!$J$3:$P$39</definedName>
    <definedName name="____________________RM1">[1]PAG19!$B$3:$I$39</definedName>
    <definedName name="____________________RM2">[1]PAG19!$J$3:$P$39</definedName>
    <definedName name="___________________RM1">[1]PAG19!$B$3:$I$39</definedName>
    <definedName name="___________________RM2">[1]PAG19!$J$3:$P$39</definedName>
    <definedName name="__________________RM1">[1]PAG19!$B$3:$I$39</definedName>
    <definedName name="__________________RM2">[1]PAG19!$J$3:$P$39</definedName>
    <definedName name="_________________RM1">[1]PAG19!$B$3:$I$39</definedName>
    <definedName name="_________________RM2">[1]PAG19!$J$3:$P$39</definedName>
    <definedName name="________________Imp2">#N/A</definedName>
    <definedName name="________________RM1">[1]PAG19!$B$3:$I$39</definedName>
    <definedName name="________________RM2">[1]PAG19!$J$3:$P$39</definedName>
    <definedName name="_______________bol52">#N/A</definedName>
    <definedName name="_______________Imp1">#N/A</definedName>
    <definedName name="_______________Imp2">#N/A</definedName>
    <definedName name="_______________RM1">[1]PAG19!$B$3:$I$39</definedName>
    <definedName name="_______________RM2">[1]PAG19!$J$3:$P$39</definedName>
    <definedName name="______________bol52">#N/A</definedName>
    <definedName name="______________Imp1">#N/A</definedName>
    <definedName name="______________Imp2">#N/A</definedName>
    <definedName name="______________RM1">[1]PAG19!$B$3:$I$39</definedName>
    <definedName name="______________RM2">#N/A</definedName>
    <definedName name="_____________bol52">#N/A</definedName>
    <definedName name="_____________Imp1">#N/A</definedName>
    <definedName name="_____________Imp2">#N/A</definedName>
    <definedName name="_____________RM1">#N/A</definedName>
    <definedName name="_____________RM2">#N/A</definedName>
    <definedName name="____________bol52">#N/A</definedName>
    <definedName name="____________Imp1">#N/A</definedName>
    <definedName name="____________Imp2">#N/A</definedName>
    <definedName name="____________RM1">#N/A</definedName>
    <definedName name="____________RM2">#N/A</definedName>
    <definedName name="___________bol52">#N/A</definedName>
    <definedName name="___________Imp1">#N/A</definedName>
    <definedName name="___________Imp2">#N/A</definedName>
    <definedName name="___________RM1">#N/A</definedName>
    <definedName name="___________RM2">#N/A</definedName>
    <definedName name="__________bol52">#N/A</definedName>
    <definedName name="__________Imp1">#N/A</definedName>
    <definedName name="__________Imp2">#N/A</definedName>
    <definedName name="__________RM1">#N/A</definedName>
    <definedName name="__________RM2">#N/A</definedName>
    <definedName name="_________bol52">#N/A</definedName>
    <definedName name="_________Imp1">#N/A</definedName>
    <definedName name="_________RM1">#N/A</definedName>
    <definedName name="_________RM2">#N/A</definedName>
    <definedName name="________Imp1">#N/A</definedName>
    <definedName name="________Imp2">#N/A</definedName>
    <definedName name="________RM1">#N/A</definedName>
    <definedName name="________RM2">#N/A</definedName>
    <definedName name="_______bol52">#N/A</definedName>
    <definedName name="_______Imp1">#N/A</definedName>
    <definedName name="_______Imp2">#N/A</definedName>
    <definedName name="_______RM1">#N/A</definedName>
    <definedName name="_______RM2">#N/A</definedName>
    <definedName name="______bol52">#N/A</definedName>
    <definedName name="______Imp1">#N/A</definedName>
    <definedName name="______Imp2">#N/A</definedName>
    <definedName name="______RM1">#N/A</definedName>
    <definedName name="______RM2">#N/A</definedName>
    <definedName name="_____bol52">#N/A</definedName>
    <definedName name="_____Imp1">#N/A</definedName>
    <definedName name="_____Imp2">#N/A</definedName>
    <definedName name="_____RM1">#N/A</definedName>
    <definedName name="_____RM2">#N/A</definedName>
    <definedName name="____bol52">#N/A</definedName>
    <definedName name="____Imp1">#N/A</definedName>
    <definedName name="____Imp2">#N/A</definedName>
    <definedName name="____RM1">#N/A</definedName>
    <definedName name="____RM2">#N/A</definedName>
    <definedName name="___bol52">#N/A</definedName>
    <definedName name="___RM1">#N/A</definedName>
    <definedName name="___RM2">#N/A</definedName>
    <definedName name="__RM1">#N/A</definedName>
    <definedName name="_1_" localSheetId="4">#REF!</definedName>
    <definedName name="_1_" localSheetId="3">#REF!</definedName>
    <definedName name="_1_">#REF!</definedName>
    <definedName name="_4_0">#N/A</definedName>
    <definedName name="_5_0">#N/A</definedName>
    <definedName name="_bol52" localSheetId="4">[2]PAG_35!#REF!</definedName>
    <definedName name="_bol52" localSheetId="3">[2]PAG_35!#REF!</definedName>
    <definedName name="_bol52">[2]PAG_35!#REF!</definedName>
    <definedName name="_Fill" localSheetId="4" hidden="1">#REF!</definedName>
    <definedName name="_Fill" localSheetId="3" hidden="1">#REF!</definedName>
    <definedName name="_Fill" hidden="1">#REF!</definedName>
    <definedName name="_Imp1" localSheetId="4">#REF!</definedName>
    <definedName name="_Imp1" localSheetId="3">#REF!</definedName>
    <definedName name="_Imp1">#REF!</definedName>
    <definedName name="_Imp2" localSheetId="4">#REF!</definedName>
    <definedName name="_Imp2" localSheetId="3">#REF!</definedName>
    <definedName name="_Imp2">#REF!</definedName>
    <definedName name="_Key1" localSheetId="4" hidden="1">#REF!</definedName>
    <definedName name="_Key1" localSheetId="3" hidden="1">#REF!</definedName>
    <definedName name="_Key1" hidden="1">#REF!</definedName>
    <definedName name="_Order1" hidden="1">255</definedName>
    <definedName name="_R" localSheetId="4">#REF!</definedName>
    <definedName name="_R" localSheetId="3">#REF!</definedName>
    <definedName name="_R">#REF!</definedName>
    <definedName name="_Sort" localSheetId="4" hidden="1">#REF!</definedName>
    <definedName name="_Sort" localSheetId="3" hidden="1">#REF!</definedName>
    <definedName name="_Sort" hidden="1">#REF!</definedName>
    <definedName name="A_impresión_IM" localSheetId="4">#REF!</definedName>
    <definedName name="A_impresión_IM" localSheetId="3">#REF!</definedName>
    <definedName name="A_impresión_IM">#REF!</definedName>
    <definedName name="anexo" localSheetId="4">[3]PAG_35!#REF!</definedName>
    <definedName name="anexo" localSheetId="3">[3]PAG_35!#REF!</definedName>
    <definedName name="anexo">[3]PAG_35!#REF!</definedName>
    <definedName name="anexo_especial" localSheetId="4">[4]PAG_37!#REF!</definedName>
    <definedName name="anexo_especial" localSheetId="3">[4]PAG_37!#REF!</definedName>
    <definedName name="anexo_especial">[4]PAG_37!#REF!</definedName>
    <definedName name="anexos" localSheetId="4">[5]PAG_35!#REF!</definedName>
    <definedName name="anexos" localSheetId="3">[5]PAG_35!#REF!</definedName>
    <definedName name="anexos">[5]PAG_35!#REF!</definedName>
    <definedName name="area1" localSheetId="4">#REF!</definedName>
    <definedName name="area1" localSheetId="3">#REF!</definedName>
    <definedName name="area1">#REF!</definedName>
    <definedName name="area2" localSheetId="4">#REF!</definedName>
    <definedName name="area2" localSheetId="3">#REF!</definedName>
    <definedName name="area2">#REF!</definedName>
    <definedName name="area3" localSheetId="4">#REF!</definedName>
    <definedName name="area3" localSheetId="3">#REF!</definedName>
    <definedName name="area3">#REF!</definedName>
    <definedName name="area4" localSheetId="4">#REF!</definedName>
    <definedName name="area4" localSheetId="3">#REF!</definedName>
    <definedName name="area4">#REF!</definedName>
    <definedName name="bol03_98" localSheetId="4">[2]PAG_35!#REF!</definedName>
    <definedName name="bol03_98" localSheetId="3">[2]PAG_35!#REF!</definedName>
    <definedName name="bol03_98">[2]PAG_35!#REF!</definedName>
    <definedName name="CM">[6]Data!$B$1</definedName>
    <definedName name="CONTINENTAL" localSheetId="4">#REF!</definedName>
    <definedName name="CONTINENTAL" localSheetId="3">#REF!</definedName>
    <definedName name="CONTINENTAL">#REF!</definedName>
    <definedName name="CR">[6]Data!$Q$1</definedName>
    <definedName name="cua" localSheetId="4">[5]PAG_35!#REF!</definedName>
    <definedName name="cua" localSheetId="3">[5]PAG_35!#REF!</definedName>
    <definedName name="cua">[5]PAG_35!#REF!</definedName>
    <definedName name="cuadro" localSheetId="4">[7]PAG_37!#REF!</definedName>
    <definedName name="cuadro" localSheetId="3">[7]PAG_37!#REF!</definedName>
    <definedName name="cuadro">[7]PAG_37!#REF!</definedName>
    <definedName name="d" localSheetId="4">#REF!</definedName>
    <definedName name="d" localSheetId="3">#REF!</definedName>
    <definedName name="d">#REF!</definedName>
    <definedName name="daklsñjfkjasñ" localSheetId="4">[5]PAG_35!#REF!</definedName>
    <definedName name="daklsñjfkjasñ" localSheetId="3">[5]PAG_35!#REF!</definedName>
    <definedName name="daklsñjfkjasñ">[5]PAG_35!#REF!</definedName>
    <definedName name="Datos1" localSheetId="4">#REF!,#REF!,#REF!</definedName>
    <definedName name="Datos1" localSheetId="3">#REF!,#REF!,#REF!</definedName>
    <definedName name="Datos1">#REF!,#REF!,#REF!</definedName>
    <definedName name="Datos2" localSheetId="4">#REF!,#REF!</definedName>
    <definedName name="Datos2" localSheetId="3">#REF!,#REF!</definedName>
    <definedName name="Datos2">#REF!,#REF!</definedName>
    <definedName name="Datos3" localSheetId="4">#REF!,#REF!</definedName>
    <definedName name="Datos3" localSheetId="3">#REF!,#REF!</definedName>
    <definedName name="Datos3">#REF!,#REF!</definedName>
    <definedName name="deer" localSheetId="4">#REF!</definedName>
    <definedName name="deer" localSheetId="3">#REF!</definedName>
    <definedName name="deer">#REF!</definedName>
    <definedName name="dfasñljskña" localSheetId="4">[5]PAG_35!#REF!</definedName>
    <definedName name="dfasñljskña" localSheetId="3">[5]PAG_35!#REF!</definedName>
    <definedName name="dfasñljskña">[5]PAG_35!#REF!</definedName>
    <definedName name="dfsfd" localSheetId="4">#REF!</definedName>
    <definedName name="dfsfd" localSheetId="3">#REF!</definedName>
    <definedName name="dfsfd">#REF!</definedName>
    <definedName name="dklñfjadskfjañdf" localSheetId="4">[8]PAG_33!#REF!</definedName>
    <definedName name="dklñfjadskfjañdf" localSheetId="3">[8]PAG_33!#REF!</definedName>
    <definedName name="dklñfjadskfjañdf">[8]PAG_33!#REF!</definedName>
    <definedName name="dos" localSheetId="4">[5]PAG_35!#REF!</definedName>
    <definedName name="dos" localSheetId="3">[5]PAG_35!#REF!</definedName>
    <definedName name="dos">[5]PAG_35!#REF!</definedName>
    <definedName name="EDPYME">[6]Data!$AD$1</definedName>
    <definedName name="EstatalAgregado">'[9]B. ESTATAL AGREGADO'!$1:$4</definedName>
    <definedName name="EstatalPorTipo">'[9]B.ESTATAL POR TIPO'!$4:$12</definedName>
    <definedName name="fadsfkañlj" localSheetId="4">#REF!,#REF!</definedName>
    <definedName name="fadsfkañlj" localSheetId="3">#REF!,#REF!</definedName>
    <definedName name="fadsfkañlj">#REF!,#REF!</definedName>
    <definedName name="fajkdlñfjafklñdfjak" localSheetId="4">[10]PAG_34!#REF!</definedName>
    <definedName name="fajkdlñfjafklñdfjak" localSheetId="3">[10]PAG_34!#REF!</definedName>
    <definedName name="fajkdlñfjafklñdfjak">[10]PAG_34!#REF!</definedName>
    <definedName name="FECHA">'[11]GRUPOS POR TIPO'!$D$3:$IV$3</definedName>
    <definedName name="fgsg" localSheetId="4">[5]PAG_35!#REF!</definedName>
    <definedName name="fgsg" localSheetId="3">[5]PAG_35!#REF!</definedName>
    <definedName name="fgsg">[5]PAG_35!#REF!</definedName>
    <definedName name="FRE" localSheetId="4">#REF!</definedName>
    <definedName name="FRE" localSheetId="3">#REF!</definedName>
    <definedName name="FRE">#REF!</definedName>
    <definedName name="GAdmin" localSheetId="4">#REF!</definedName>
    <definedName name="GAdmin" localSheetId="3">#REF!</definedName>
    <definedName name="GAdmin">#REF!</definedName>
    <definedName name="gfsg" localSheetId="4">[12]PAG_33!#REF!</definedName>
    <definedName name="gfsg" localSheetId="3">[12]PAG_33!#REF!</definedName>
    <definedName name="gfsg">[12]PAG_33!#REF!</definedName>
    <definedName name="GRTES" localSheetId="4">#REF!</definedName>
    <definedName name="GRTES" localSheetId="3">#REF!</definedName>
    <definedName name="GRTES">#REF!</definedName>
    <definedName name="gsfdgs" localSheetId="4">#REF!,#REF!,#REF!,#REF!,#REF!</definedName>
    <definedName name="gsfdgs" localSheetId="3">#REF!,#REF!,#REF!,#REF!,#REF!</definedName>
    <definedName name="gsfdgs">#REF!,#REF!,#REF!,#REF!,#REF!</definedName>
    <definedName name="hhh" localSheetId="4">[13]PAG_33!#REF!</definedName>
    <definedName name="hhh" localSheetId="3">[13]PAG_33!#REF!</definedName>
    <definedName name="hhh">[13]PAG_33!#REF!</definedName>
    <definedName name="HO" localSheetId="4">#REF!</definedName>
    <definedName name="HO" localSheetId="3">#REF!</definedName>
    <definedName name="HO">#REF!</definedName>
    <definedName name="HO_2" localSheetId="4">[14]PAG14!#REF!</definedName>
    <definedName name="HO_2" localSheetId="3">[14]PAG14!#REF!</definedName>
    <definedName name="HO_2">[14]PAG14!#REF!</definedName>
    <definedName name="II" localSheetId="4">[2]PAG_35!#REF!</definedName>
    <definedName name="II" localSheetId="3">[2]PAG_35!#REF!</definedName>
    <definedName name="II">[2]PAG_35!#REF!</definedName>
    <definedName name="IMP" localSheetId="4">#REF!,#REF!,#REF!,#REF!,#REF!</definedName>
    <definedName name="IMP" localSheetId="3">#REF!,#REF!,#REF!,#REF!,#REF!</definedName>
    <definedName name="IMP">#REF!,#REF!,#REF!,#REF!,#REF!</definedName>
    <definedName name="IMPR" localSheetId="4">#REF!,#REF!,#REF!</definedName>
    <definedName name="IMPR" localSheetId="3">#REF!,#REF!,#REF!</definedName>
    <definedName name="IMPR">#REF!,#REF!,#REF!</definedName>
    <definedName name="IMPRESION" localSheetId="4">#REF!,#REF!</definedName>
    <definedName name="IMPRESION" localSheetId="3">#REF!,#REF!</definedName>
    <definedName name="IMPRESION">#REF!,#REF!</definedName>
    <definedName name="IN" localSheetId="4">#REF!</definedName>
    <definedName name="IN" localSheetId="3">#REF!</definedName>
    <definedName name="IN">#REF!</definedName>
    <definedName name="IN_2" localSheetId="4">[14]PAG14!#REF!</definedName>
    <definedName name="IN_2" localSheetId="3">[14]PAG14!#REF!</definedName>
    <definedName name="IN_2">[14]PAG14!#REF!</definedName>
    <definedName name="Indic.Propuestos" localSheetId="4">'[15]Ctas-Ind (1)'!#REF!</definedName>
    <definedName name="Indic.Propuestos" localSheetId="3">'[15]Ctas-Ind (1)'!#REF!</definedName>
    <definedName name="Indic.Propuestos">'[15]Ctas-Ind (1)'!#REF!</definedName>
    <definedName name="INDICE" localSheetId="4">[16]!INDICE</definedName>
    <definedName name="INDICE" localSheetId="3">[16]!INDICE</definedName>
    <definedName name="INDICE">[16]!INDICE</definedName>
    <definedName name="IngresF" localSheetId="4">#REF!</definedName>
    <definedName name="IngresF" localSheetId="3">#REF!</definedName>
    <definedName name="IngresF">#REF!</definedName>
    <definedName name="Inicio" localSheetId="4">#REF!</definedName>
    <definedName name="Inicio" localSheetId="3">#REF!</definedName>
    <definedName name="Inicio">#REF!</definedName>
    <definedName name="INVALIDEZ" localSheetId="4">#REF!</definedName>
    <definedName name="INVALIDEZ" localSheetId="3">#REF!</definedName>
    <definedName name="INVALIDEZ">#REF!</definedName>
    <definedName name="jhgfjh" localSheetId="4">#REF!,#REF!,#REF!</definedName>
    <definedName name="jhgfjh" localSheetId="3">#REF!,#REF!,#REF!</definedName>
    <definedName name="jhgfjh">#REF!,#REF!,#REF!</definedName>
    <definedName name="kghiog" localSheetId="4">#REF!,#REF!</definedName>
    <definedName name="kghiog" localSheetId="3">#REF!,#REF!</definedName>
    <definedName name="kghiog">#REF!,#REF!</definedName>
    <definedName name="MFinanc" localSheetId="4">#REF!</definedName>
    <definedName name="MFinanc" localSheetId="3">#REF!</definedName>
    <definedName name="MFinanc">#REF!</definedName>
    <definedName name="NV" localSheetId="4">#REF!</definedName>
    <definedName name="NV" localSheetId="3">#REF!</definedName>
    <definedName name="NV">#REF!</definedName>
    <definedName name="NV_2" localSheetId="4">[14]PAG14!#REF!</definedName>
    <definedName name="NV_2" localSheetId="3">[14]PAG14!#REF!</definedName>
    <definedName name="NV_2">[14]PAG14!#REF!</definedName>
    <definedName name="perucamaras">Carátula!$A$1:$S$24</definedName>
    <definedName name="PR" localSheetId="4">#REF!</definedName>
    <definedName name="PR" localSheetId="3">#REF!</definedName>
    <definedName name="PR">#REF!</definedName>
    <definedName name="PR_2" localSheetId="4">[14]PAG14!#REF!</definedName>
    <definedName name="PR_2" localSheetId="3">[14]PAG14!#REF!</definedName>
    <definedName name="PR_2">[14]PAG14!#REF!</definedName>
    <definedName name="PrivadoAgregado">'[9]GRUPOS AGREGADO 2'!$3:$10</definedName>
    <definedName name="PrivadoPorTipos">'[9]GRUPOS POR TIPO'!$3:$33</definedName>
    <definedName name="rfd" localSheetId="4">[5]PAG_35!#REF!</definedName>
    <definedName name="rfd" localSheetId="3">[5]PAG_35!#REF!</definedName>
    <definedName name="rfd">[5]PAG_35!#REF!</definedName>
    <definedName name="RO" localSheetId="4">#REF!</definedName>
    <definedName name="RO" localSheetId="3">#REF!</definedName>
    <definedName name="RO">#REF!</definedName>
    <definedName name="RO_2" localSheetId="4">[14]PAG14!#REF!</definedName>
    <definedName name="RO_2" localSheetId="3">[14]PAG14!#REF!</definedName>
    <definedName name="RO_2">[14]PAG14!#REF!</definedName>
    <definedName name="sad" localSheetId="4">[5]PAG_35!#REF!</definedName>
    <definedName name="sad" localSheetId="3">[5]PAG_35!#REF!</definedName>
    <definedName name="sad">[5]PAG_35!#REF!</definedName>
    <definedName name="sadgfdfs" localSheetId="4">#REF!,#REF!</definedName>
    <definedName name="sadgfdfs" localSheetId="3">#REF!,#REF!</definedName>
    <definedName name="sadgfdfs">#REF!,#REF!</definedName>
    <definedName name="sdd" localSheetId="4">#REF!,#REF!,#REF!,#REF!,#REF!</definedName>
    <definedName name="sdd" localSheetId="3">#REF!,#REF!,#REF!,#REF!,#REF!</definedName>
    <definedName name="sdd">#REF!,#REF!,#REF!,#REF!,#REF!</definedName>
    <definedName name="sdsadfd" localSheetId="4">#REF!,#REF!,#REF!</definedName>
    <definedName name="sdsadfd" localSheetId="3">#REF!,#REF!,#REF!</definedName>
    <definedName name="sdsadfd">#REF!,#REF!,#REF!</definedName>
    <definedName name="sgfsg" localSheetId="4">#REF!</definedName>
    <definedName name="sgfsg" localSheetId="3">#REF!</definedName>
    <definedName name="sgfsg">#REF!</definedName>
    <definedName name="SIFAgregado">'[9]SIST FIN TOTAL AGREGADO'!$A$3:$B$16384</definedName>
    <definedName name="SIFporTipo">'[9]SIST FIN TOTAL POR TIPO'!$3:$8</definedName>
    <definedName name="SOBREVIVENCIA" localSheetId="4">#REF!</definedName>
    <definedName name="SOBREVIVENCIA" localSheetId="3">#REF!</definedName>
    <definedName name="SOBREVIVENCIA">#REF!</definedName>
    <definedName name="sss" localSheetId="4">#REF!,#REF!</definedName>
    <definedName name="sss" localSheetId="3">#REF!,#REF!</definedName>
    <definedName name="sss">#REF!,#REF!</definedName>
    <definedName name="svs" localSheetId="4">[17]PAG42!#REF!</definedName>
    <definedName name="svs" localSheetId="3">[17]PAG42!#REF!</definedName>
    <definedName name="svs">[17]PAG42!#REF!</definedName>
    <definedName name="UN" localSheetId="4">#REF!</definedName>
    <definedName name="UN" localSheetId="3">#REF!</definedName>
    <definedName name="UN">#REF!</definedName>
    <definedName name="UN_2" localSheetId="4">[14]PAG14!#REF!</definedName>
    <definedName name="UN_2" localSheetId="3">[14]PAG14!#REF!</definedName>
    <definedName name="UN_2">[14]PAG14!#REF!</definedName>
    <definedName name="uno" localSheetId="4">#REF!</definedName>
    <definedName name="uno" localSheetId="3">#REF!</definedName>
    <definedName name="uno">#REF!</definedName>
    <definedName name="Utilid" localSheetId="4">#REF!</definedName>
    <definedName name="Utilid" localSheetId="3">#REF!</definedName>
    <definedName name="Utilid">#REF!</definedName>
    <definedName name="zssdd" localSheetId="4">#REF!</definedName>
    <definedName name="zssdd" localSheetId="3">#REF!</definedName>
    <definedName name="zssdd">#REF!</definedName>
    <definedName name="zzzz" localSheetId="4">[18]PAG_33!#REF!</definedName>
    <definedName name="zzzz" localSheetId="3">[18]PAG_33!#REF!</definedName>
    <definedName name="zzzz">[18]PAG_33!#REF!</definedName>
  </definedNames>
  <calcPr calcId="145621"/>
</workbook>
</file>

<file path=xl/calcChain.xml><?xml version="1.0" encoding="utf-8"?>
<calcChain xmlns="http://schemas.openxmlformats.org/spreadsheetml/2006/main">
  <c r="S16" i="47" l="1"/>
  <c r="P38" i="48" l="1"/>
  <c r="P37" i="48"/>
  <c r="P36" i="48"/>
  <c r="P35" i="48"/>
  <c r="P34" i="48"/>
  <c r="H38" i="48"/>
  <c r="H37" i="48"/>
  <c r="H36" i="48"/>
  <c r="H35" i="48"/>
  <c r="H34" i="48"/>
  <c r="G45" i="48"/>
  <c r="H45" i="48"/>
  <c r="I45" i="48"/>
  <c r="J45" i="48"/>
  <c r="K45" i="48"/>
  <c r="H44" i="48"/>
  <c r="I44" i="48"/>
  <c r="J44" i="48"/>
  <c r="K44" i="48"/>
  <c r="G44" i="48"/>
  <c r="O15" i="48"/>
  <c r="N15" i="48"/>
  <c r="M15" i="48"/>
  <c r="L15" i="48"/>
  <c r="K15" i="48"/>
  <c r="D15" i="48"/>
  <c r="E15" i="48"/>
  <c r="F15" i="48"/>
  <c r="G15" i="48"/>
  <c r="C15" i="48"/>
  <c r="D38" i="48"/>
  <c r="E38" i="48"/>
  <c r="F38" i="48"/>
  <c r="G38" i="48"/>
  <c r="C38" i="48"/>
  <c r="B4" i="48"/>
  <c r="B3" i="48" l="1"/>
  <c r="M45" i="47"/>
  <c r="N45" i="47"/>
  <c r="O45" i="47"/>
  <c r="P45" i="47"/>
  <c r="L45" i="47"/>
  <c r="R43" i="47" l="1"/>
  <c r="R42" i="47"/>
  <c r="R41" i="47"/>
  <c r="R40" i="47"/>
  <c r="R39" i="47"/>
  <c r="R38" i="47"/>
  <c r="R13" i="47"/>
  <c r="R14" i="47"/>
  <c r="R15" i="47"/>
  <c r="R16" i="47"/>
  <c r="R17" i="47"/>
  <c r="R12" i="47"/>
  <c r="P68" i="47"/>
  <c r="P67" i="47"/>
  <c r="P66" i="47"/>
  <c r="P65" i="47"/>
  <c r="P64" i="47"/>
  <c r="P63" i="47"/>
  <c r="H68" i="47"/>
  <c r="H67" i="47"/>
  <c r="H66" i="47"/>
  <c r="H65" i="47"/>
  <c r="H64" i="47"/>
  <c r="H63" i="47"/>
  <c r="H39" i="47"/>
  <c r="H55" i="47"/>
  <c r="P54" i="47"/>
  <c r="H54" i="47"/>
  <c r="P53" i="47"/>
  <c r="H53" i="47"/>
  <c r="P52" i="47"/>
  <c r="H52" i="47"/>
  <c r="P51" i="47"/>
  <c r="H51" i="47"/>
  <c r="P50" i="47"/>
  <c r="H50" i="47"/>
  <c r="P43" i="47"/>
  <c r="H43" i="47"/>
  <c r="P42" i="47"/>
  <c r="H42" i="47"/>
  <c r="P41" i="47"/>
  <c r="H41" i="47"/>
  <c r="P40" i="47"/>
  <c r="H40" i="47"/>
  <c r="P39" i="47"/>
  <c r="P38" i="47"/>
  <c r="H38" i="47"/>
  <c r="B4" i="47"/>
  <c r="B3" i="47"/>
  <c r="P28" i="47"/>
  <c r="P27" i="47"/>
  <c r="P26" i="47"/>
  <c r="P25" i="47"/>
  <c r="P24" i="47"/>
  <c r="P17" i="47"/>
  <c r="P16" i="47"/>
  <c r="P15" i="47"/>
  <c r="P14" i="47"/>
  <c r="P13" i="47"/>
  <c r="P12" i="47"/>
  <c r="H29" i="47"/>
  <c r="H28" i="47"/>
  <c r="H27" i="47"/>
  <c r="H26" i="47"/>
  <c r="H25" i="47"/>
  <c r="H24" i="47"/>
  <c r="H17" i="47"/>
  <c r="H16" i="47"/>
  <c r="H15" i="47"/>
  <c r="H14" i="47"/>
  <c r="H13" i="47"/>
  <c r="H12" i="47"/>
  <c r="M25" i="26" l="1"/>
  <c r="M24" i="26"/>
  <c r="M23" i="26"/>
  <c r="M22" i="26"/>
  <c r="N25" i="26"/>
  <c r="N24" i="26"/>
  <c r="N23" i="26"/>
  <c r="N22" i="26"/>
  <c r="E25" i="26"/>
  <c r="E24" i="26"/>
  <c r="E23" i="26"/>
  <c r="E22" i="26"/>
  <c r="L25" i="26" l="1"/>
  <c r="K25" i="26"/>
  <c r="J25" i="26"/>
  <c r="I25" i="26"/>
  <c r="H25" i="26"/>
  <c r="L24" i="26"/>
  <c r="K24" i="26"/>
  <c r="J24" i="26"/>
  <c r="I24" i="26"/>
  <c r="H24" i="26"/>
  <c r="L23" i="26"/>
  <c r="K23" i="26"/>
  <c r="J23" i="26"/>
  <c r="I23" i="26"/>
  <c r="H23" i="26"/>
  <c r="L22" i="26"/>
  <c r="K22" i="26"/>
  <c r="J22" i="26"/>
  <c r="I22" i="26"/>
  <c r="H22" i="26"/>
  <c r="F16" i="26"/>
  <c r="G16" i="26"/>
  <c r="H16" i="26"/>
  <c r="I16" i="26"/>
  <c r="J16" i="26"/>
  <c r="K16" i="26"/>
  <c r="L16" i="26"/>
  <c r="M16" i="26"/>
  <c r="N16" i="26"/>
  <c r="E16" i="26"/>
  <c r="I26" i="26" l="1"/>
  <c r="M26" i="26"/>
  <c r="N26" i="26"/>
  <c r="E26" i="26"/>
  <c r="K26" i="26"/>
  <c r="J26" i="26"/>
  <c r="H26" i="26"/>
  <c r="L26" i="26"/>
</calcChain>
</file>

<file path=xl/comments1.xml><?xml version="1.0" encoding="utf-8"?>
<comments xmlns="http://schemas.openxmlformats.org/spreadsheetml/2006/main">
  <authors>
    <author>Roy Condor - Perucamaras</author>
  </authors>
  <commentList>
    <comment ref="F39" authorId="0">
      <text>
        <r>
          <rPr>
            <b/>
            <sz val="9"/>
            <color indexed="81"/>
            <rFont val="Tahoma"/>
            <family val="2"/>
          </rPr>
          <t>Roy Condor - Perucamaras:</t>
        </r>
        <r>
          <rPr>
            <sz val="9"/>
            <color indexed="81"/>
            <rFont val="Tahoma"/>
            <family val="2"/>
          </rPr>
          <t xml:space="preserve">
6.42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Roy Condor - Perucamaras:</t>
        </r>
        <r>
          <rPr>
            <sz val="9"/>
            <color indexed="81"/>
            <rFont val="Tahoma"/>
            <family val="2"/>
          </rPr>
          <t xml:space="preserve">
8.8%</t>
        </r>
      </text>
    </comment>
  </commentList>
</comments>
</file>

<file path=xl/sharedStrings.xml><?xml version="1.0" encoding="utf-8"?>
<sst xmlns="http://schemas.openxmlformats.org/spreadsheetml/2006/main" count="260" uniqueCount="90">
  <si>
    <t>Índice</t>
  </si>
  <si>
    <t>Total</t>
  </si>
  <si>
    <t>Comercio</t>
  </si>
  <si>
    <t>Manufactura</t>
  </si>
  <si>
    <t>Construcción</t>
  </si>
  <si>
    <t>Oriente</t>
  </si>
  <si>
    <t>Amazonas</t>
  </si>
  <si>
    <t>Loreto</t>
  </si>
  <si>
    <t>San Martín</t>
  </si>
  <si>
    <t>Ucayali</t>
  </si>
  <si>
    <t>1. Producto Bruto Interno por Departamentos</t>
  </si>
  <si>
    <t>Macro Región Oriente: PBI, 2007-2016</t>
  </si>
  <si>
    <t>(Miles de soles a precios constantes del 2007)</t>
  </si>
  <si>
    <t>(Variación porcentual anual)</t>
  </si>
  <si>
    <t>Fuente: INEI                                                                                                                                                                                                    Elaboración: CIE-Perucámaras</t>
  </si>
  <si>
    <t>Agricultura, Ganadería, Caza y Silvicultura</t>
  </si>
  <si>
    <t>Pesca y Acuicultura</t>
  </si>
  <si>
    <t>Extracción de Petróleo, Gas y Minerales</t>
  </si>
  <si>
    <t>Electricidad, Gas y Agua</t>
  </si>
  <si>
    <t>Transporte, Almacen., Correo y Mensajería</t>
  </si>
  <si>
    <t>Alojamiento y Restaurantes</t>
  </si>
  <si>
    <t>Telecom. y otros Serv. de Información</t>
  </si>
  <si>
    <t>Administración Pública y Defensa</t>
  </si>
  <si>
    <t>Otros servicios</t>
  </si>
  <si>
    <t>Valor Agregado Bruto</t>
  </si>
  <si>
    <t>Actividades 2016</t>
  </si>
  <si>
    <t>Part%</t>
  </si>
  <si>
    <t>Peso relativo</t>
  </si>
  <si>
    <t>(Porcentaje respecto del total de población de cada año)</t>
  </si>
  <si>
    <t>Var% 07/11</t>
  </si>
  <si>
    <t>Var% 12/16*</t>
  </si>
  <si>
    <t>Macro Región Oriente: PBI, 2012-2016</t>
  </si>
  <si>
    <t>*Var% 12/16 : Crecimiento Promedio Anual (Quinquenio)</t>
  </si>
  <si>
    <t>Perú</t>
  </si>
  <si>
    <t>Nacional</t>
  </si>
  <si>
    <t>Var%15/16</t>
  </si>
  <si>
    <t>PBI, 2007-2011</t>
  </si>
  <si>
    <t>Fuente: INEI                                                                                                                           Elaboración: CIE-Perucámaras</t>
  </si>
  <si>
    <t>Macro Región Oriente: Desempeño económico 2016 por principales sectores</t>
  </si>
  <si>
    <t>Macro Región Oriente: Población en situación de pobreza, 2012-2016</t>
  </si>
  <si>
    <t>Región</t>
  </si>
  <si>
    <t>M. Oriente</t>
  </si>
  <si>
    <t>Fuente: INEI                                                                       Elaboración: CIE-Perucámaras</t>
  </si>
  <si>
    <t>Macro Región Oriente: Población en situación de pobreza, 2007-2011</t>
  </si>
  <si>
    <t>Var. Pp 16/12</t>
  </si>
  <si>
    <t>* fuera del IC al 95%</t>
  </si>
  <si>
    <t>Var. Pp 07/11</t>
  </si>
  <si>
    <t>(Población estimada)</t>
  </si>
  <si>
    <t>Fuente: INEI                                                                                                    Elaboración: CIE-Perucámaras</t>
  </si>
  <si>
    <t xml:space="preserve">1. Indicadores de Pobreza </t>
  </si>
  <si>
    <r>
      <t xml:space="preserve">2. Indicadores de Pobreza  </t>
    </r>
    <r>
      <rPr>
        <sz val="11"/>
        <color rgb="FFFF0000"/>
        <rFont val="Calibri"/>
        <family val="2"/>
        <scheme val="minor"/>
      </rPr>
      <t>extrema</t>
    </r>
  </si>
  <si>
    <r>
      <t xml:space="preserve">Macro Región Oriente: Población en situación de pobreza </t>
    </r>
    <r>
      <rPr>
        <b/>
        <sz val="11"/>
        <color rgb="FFFF0000"/>
        <rFont val="Calibri"/>
        <family val="2"/>
        <scheme val="minor"/>
      </rPr>
      <t>extrema</t>
    </r>
    <r>
      <rPr>
        <b/>
        <sz val="11"/>
        <color theme="1"/>
        <rFont val="Calibri"/>
        <family val="2"/>
        <scheme val="minor"/>
      </rPr>
      <t>, 2012-2016</t>
    </r>
  </si>
  <si>
    <r>
      <t xml:space="preserve">Macro Región Oriente: Población en situación de pobreza </t>
    </r>
    <r>
      <rPr>
        <b/>
        <sz val="11"/>
        <color rgb="FFFF0000"/>
        <rFont val="Calibri"/>
        <family val="2"/>
        <scheme val="minor"/>
      </rPr>
      <t>extrema</t>
    </r>
    <r>
      <rPr>
        <b/>
        <sz val="11"/>
        <color theme="1"/>
        <rFont val="Calibri"/>
        <family val="2"/>
        <scheme val="minor"/>
      </rPr>
      <t>, 2007-2011</t>
    </r>
  </si>
  <si>
    <t>Macro Región Oriente: Brecha de la pobreza, 2012-2016</t>
  </si>
  <si>
    <t>(Porcentaje)</t>
  </si>
  <si>
    <t>Macro Región Oriente: Brecha de la pobreza extrema, 2012-2016</t>
  </si>
  <si>
    <t>3. Brecha de la pobreza y pobreza extrema</t>
  </si>
  <si>
    <t>Var. 16/12</t>
  </si>
  <si>
    <t>Var. 07/11</t>
  </si>
  <si>
    <t>Var. 16/15</t>
  </si>
  <si>
    <t>Aumento la pobreza extrema</t>
  </si>
  <si>
    <t>Aumento de la pobreza</t>
  </si>
  <si>
    <t xml:space="preserve">Pobre </t>
  </si>
  <si>
    <t>% Pobreza</t>
  </si>
  <si>
    <t>% Pobreza extrema</t>
  </si>
  <si>
    <t>Incidencia de la pobreza en la Macro Región Oriente</t>
  </si>
  <si>
    <t>1. Línea de pobreza</t>
  </si>
  <si>
    <t>Norte</t>
  </si>
  <si>
    <t>Centro</t>
  </si>
  <si>
    <t>Sur</t>
  </si>
  <si>
    <t>Lima-Callao</t>
  </si>
  <si>
    <t xml:space="preserve"> </t>
  </si>
  <si>
    <t>2. Línea de pobreza extrema</t>
  </si>
  <si>
    <t>Evolución de la línea de pobreza 2012-2016</t>
  </si>
  <si>
    <t>Macro Reg.</t>
  </si>
  <si>
    <t>Evolución de la línea de pobreza extrema 2012-2016</t>
  </si>
  <si>
    <t>Var. 12/16</t>
  </si>
  <si>
    <t>Ingreso real promedio per cápita, 2012-2016</t>
  </si>
  <si>
    <t>(Soles constantes base=2016 a precios de Lima Metropolitana)</t>
  </si>
  <si>
    <t>Gasto real promedio per cápita, 2012-2016</t>
  </si>
  <si>
    <t>1. Ingreso y Gasto Real Promedio per cápita</t>
  </si>
  <si>
    <t>Ingreso</t>
  </si>
  <si>
    <t>Gasto</t>
  </si>
  <si>
    <t>Var. 15/16</t>
  </si>
  <si>
    <t>Información ampliada del Reporte Regional de la Macro Región Oriente - Edición N° 262</t>
  </si>
  <si>
    <t>Lunes, 23 de octubre de 2017</t>
  </si>
  <si>
    <t>"Índice de pobreza en la Macro Región Oriente - Periodo 2012/2016"</t>
  </si>
  <si>
    <t>Macro Región Oriente: Producto Bruto Interno por regiones</t>
  </si>
  <si>
    <t>Macro Región Oriente:  Indicadores de pobreza</t>
  </si>
  <si>
    <t>Macro Región Oriente:  Linea de pobreza, ingreso real y gasto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</si>
</sst>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_ #,##0.0__\ ;_ \-#,##0.0__\ ;_ \ &quot;-.-&quot;__\ ;_ @__"/>
    <numFmt numFmtId="173" formatCode="_ #,##0.0__\ ;_ \-#,##0.0__\ ;_ \ &quot;-.-&quot;__\ ;_ @\ __"/>
    <numFmt numFmtId="174" formatCode="0.0_)"/>
    <numFmt numFmtId="175" formatCode="_ * #,##0_ ;_ * \-#,##0_ ;_ * &quot;-&quot;_ ;_ @_ \l"/>
    <numFmt numFmtId="176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Times New Roman"/>
      <family val="1"/>
    </font>
    <font>
      <sz val="12"/>
      <name val="Helv"/>
    </font>
    <font>
      <sz val="12"/>
      <name val="Times New Roman"/>
      <family val="1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u/>
      <sz val="9"/>
      <name val="Calibri"/>
      <family val="2"/>
      <scheme val="minor"/>
    </font>
    <font>
      <i/>
      <sz val="8"/>
      <name val="Calibri"/>
      <family val="2"/>
      <scheme val="minor"/>
    </font>
    <font>
      <i/>
      <u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2DCDB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6" fillId="0" borderId="0" applyNumberFormat="0" applyFill="0" applyBorder="0" applyAlignment="0" applyProtection="0"/>
    <xf numFmtId="15" fontId="5" fillId="0" borderId="9" applyFill="0" applyBorder="0" applyProtection="0">
      <alignment horizontal="center" wrapText="1" shrinkToFit="1"/>
    </xf>
    <xf numFmtId="2" fontId="16" fillId="0" borderId="0" applyFill="0" applyBorder="0" applyAlignment="0" applyProtection="0"/>
    <xf numFmtId="1" fontId="5" fillId="0" borderId="0" applyFont="0" applyFill="0" applyBorder="0" applyAlignment="0" applyProtection="0">
      <protection locked="0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ill="0" applyBorder="0" applyAlignment="0" applyProtection="0"/>
    <xf numFmtId="174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75" fontId="2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0" fillId="2" borderId="0" xfId="0" applyFill="1"/>
    <xf numFmtId="0" fontId="3" fillId="2" borderId="0" xfId="1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/>
    <xf numFmtId="0" fontId="3" fillId="2" borderId="0" xfId="1" applyFill="1"/>
    <xf numFmtId="0" fontId="8" fillId="2" borderId="0" xfId="0" applyFont="1" applyFill="1"/>
    <xf numFmtId="0" fontId="0" fillId="2" borderId="0" xfId="0" applyFill="1" applyBorder="1"/>
    <xf numFmtId="0" fontId="0" fillId="2" borderId="5" xfId="0" applyFill="1" applyBorder="1"/>
    <xf numFmtId="0" fontId="3" fillId="0" borderId="0" xfId="1"/>
    <xf numFmtId="0" fontId="7" fillId="2" borderId="6" xfId="0" applyFont="1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4" xfId="0" applyFill="1" applyBorder="1"/>
    <xf numFmtId="0" fontId="8" fillId="2" borderId="0" xfId="0" applyFont="1" applyFill="1" applyBorder="1"/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23" fillId="3" borderId="0" xfId="0" applyFont="1" applyFill="1"/>
    <xf numFmtId="0" fontId="23" fillId="2" borderId="0" xfId="0" applyFont="1" applyFill="1"/>
    <xf numFmtId="0" fontId="23" fillId="2" borderId="5" xfId="0" applyFont="1" applyFill="1" applyBorder="1"/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1" xfId="0" applyFont="1" applyFill="1" applyBorder="1"/>
    <xf numFmtId="0" fontId="23" fillId="2" borderId="8" xfId="0" applyFont="1" applyFill="1" applyBorder="1"/>
    <xf numFmtId="0" fontId="2" fillId="2" borderId="0" xfId="0" applyFont="1" applyFill="1" applyBorder="1" applyAlignment="1">
      <alignment horizontal="left"/>
    </xf>
    <xf numFmtId="0" fontId="22" fillId="2" borderId="5" xfId="0" applyFont="1" applyFill="1" applyBorder="1" applyAlignment="1">
      <alignment vertical="center"/>
    </xf>
    <xf numFmtId="0" fontId="22" fillId="2" borderId="10" xfId="0" applyFont="1" applyFill="1" applyBorder="1" applyAlignment="1">
      <alignment vertical="center"/>
    </xf>
    <xf numFmtId="171" fontId="22" fillId="2" borderId="10" xfId="0" applyNumberFormat="1" applyFont="1" applyFill="1" applyBorder="1"/>
    <xf numFmtId="0" fontId="0" fillId="3" borderId="10" xfId="0" applyFill="1" applyBorder="1"/>
    <xf numFmtId="0" fontId="0" fillId="3" borderId="10" xfId="0" applyFill="1" applyBorder="1" applyAlignment="1">
      <alignment horizontal="center" vertical="center"/>
    </xf>
    <xf numFmtId="0" fontId="22" fillId="5" borderId="10" xfId="0" applyFont="1" applyFill="1" applyBorder="1" applyAlignment="1">
      <alignment vertical="center"/>
    </xf>
    <xf numFmtId="171" fontId="22" fillId="5" borderId="10" xfId="0" applyNumberFormat="1" applyFont="1" applyFill="1" applyBorder="1"/>
    <xf numFmtId="170" fontId="22" fillId="5" borderId="10" xfId="29" applyNumberFormat="1" applyFont="1" applyFill="1" applyBorder="1"/>
    <xf numFmtId="0" fontId="0" fillId="2" borderId="6" xfId="0" applyFill="1" applyBorder="1"/>
    <xf numFmtId="0" fontId="15" fillId="2" borderId="0" xfId="0" applyFont="1" applyFill="1" applyBorder="1" applyAlignment="1"/>
    <xf numFmtId="0" fontId="14" fillId="2" borderId="0" xfId="0" applyFont="1" applyFill="1" applyBorder="1"/>
    <xf numFmtId="0" fontId="14" fillId="2" borderId="1" xfId="0" applyFont="1" applyFill="1" applyBorder="1" applyAlignment="1">
      <alignment vertical="top"/>
    </xf>
    <xf numFmtId="0" fontId="22" fillId="3" borderId="10" xfId="0" applyFont="1" applyFill="1" applyBorder="1" applyAlignment="1">
      <alignment horizontal="center" vertical="center"/>
    </xf>
    <xf numFmtId="170" fontId="24" fillId="2" borderId="10" xfId="29" applyNumberFormat="1" applyFont="1" applyFill="1" applyBorder="1" applyAlignment="1">
      <alignment horizontal="center" vertical="center"/>
    </xf>
    <xf numFmtId="0" fontId="0" fillId="2" borderId="1" xfId="0" applyFill="1" applyBorder="1" applyAlignment="1"/>
    <xf numFmtId="0" fontId="0" fillId="2" borderId="0" xfId="0" applyFill="1" applyBorder="1" applyAlignment="1"/>
    <xf numFmtId="0" fontId="8" fillId="2" borderId="0" xfId="0" applyFont="1" applyFill="1" applyBorder="1" applyAlignment="1">
      <alignment vertical="center"/>
    </xf>
    <xf numFmtId="0" fontId="22" fillId="5" borderId="11" xfId="0" applyFont="1" applyFill="1" applyBorder="1" applyAlignment="1">
      <alignment vertical="center"/>
    </xf>
    <xf numFmtId="170" fontId="22" fillId="5" borderId="12" xfId="29" applyNumberFormat="1" applyFont="1" applyFill="1" applyBorder="1"/>
    <xf numFmtId="170" fontId="24" fillId="5" borderId="13" xfId="29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170" fontId="22" fillId="6" borderId="10" xfId="29" applyNumberFormat="1" applyFont="1" applyFill="1" applyBorder="1"/>
    <xf numFmtId="170" fontId="24" fillId="6" borderId="10" xfId="29" applyNumberFormat="1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vertical="center"/>
    </xf>
    <xf numFmtId="170" fontId="24" fillId="6" borderId="13" xfId="29" applyNumberFormat="1" applyFont="1" applyFill="1" applyBorder="1" applyAlignment="1">
      <alignment horizontal="center" vertical="center"/>
    </xf>
    <xf numFmtId="0" fontId="0" fillId="6" borderId="10" xfId="0" applyFill="1" applyBorder="1"/>
    <xf numFmtId="0" fontId="22" fillId="6" borderId="10" xfId="0" applyFont="1" applyFill="1" applyBorder="1" applyAlignment="1">
      <alignment horizontal="center" vertical="center"/>
    </xf>
    <xf numFmtId="0" fontId="29" fillId="2" borderId="0" xfId="0" applyFont="1" applyFill="1" applyBorder="1" applyAlignment="1"/>
    <xf numFmtId="0" fontId="22" fillId="2" borderId="1" xfId="0" applyFont="1" applyFill="1" applyBorder="1" applyAlignment="1"/>
    <xf numFmtId="170" fontId="24" fillId="2" borderId="13" xfId="29" applyNumberFormat="1" applyFont="1" applyFill="1" applyBorder="1" applyAlignment="1">
      <alignment horizontal="center" vertical="center"/>
    </xf>
    <xf numFmtId="170" fontId="31" fillId="2" borderId="10" xfId="29" applyNumberFormat="1" applyFont="1" applyFill="1" applyBorder="1" applyAlignment="1">
      <alignment horizontal="center" vertical="center"/>
    </xf>
    <xf numFmtId="170" fontId="31" fillId="5" borderId="10" xfId="29" applyNumberFormat="1" applyFont="1" applyFill="1" applyBorder="1" applyAlignment="1">
      <alignment horizontal="center" vertical="center"/>
    </xf>
    <xf numFmtId="170" fontId="22" fillId="2" borderId="10" xfId="29" applyNumberFormat="1" applyFont="1" applyFill="1" applyBorder="1" applyAlignment="1">
      <alignment vertical="center"/>
    </xf>
    <xf numFmtId="170" fontId="22" fillId="2" borderId="11" xfId="29" applyNumberFormat="1" applyFont="1" applyFill="1" applyBorder="1" applyAlignment="1">
      <alignment vertical="center"/>
    </xf>
    <xf numFmtId="170" fontId="22" fillId="5" borderId="10" xfId="29" applyNumberFormat="1" applyFont="1" applyFill="1" applyBorder="1" applyAlignment="1">
      <alignment vertical="center"/>
    </xf>
    <xf numFmtId="170" fontId="22" fillId="5" borderId="11" xfId="29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7" fillId="3" borderId="12" xfId="0" applyFont="1" applyFill="1" applyBorder="1"/>
    <xf numFmtId="0" fontId="7" fillId="3" borderId="13" xfId="0" applyFont="1" applyFill="1" applyBorder="1"/>
    <xf numFmtId="0" fontId="26" fillId="0" borderId="11" xfId="0" applyFont="1" applyFill="1" applyBorder="1" applyAlignment="1">
      <alignment vertical="center"/>
    </xf>
    <xf numFmtId="0" fontId="7" fillId="2" borderId="12" xfId="0" applyFont="1" applyFill="1" applyBorder="1"/>
    <xf numFmtId="0" fontId="0" fillId="3" borderId="14" xfId="0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170" fontId="26" fillId="0" borderId="10" xfId="29" applyNumberFormat="1" applyFont="1" applyFill="1" applyBorder="1" applyAlignment="1">
      <alignment vertical="center"/>
    </xf>
    <xf numFmtId="3" fontId="27" fillId="8" borderId="10" xfId="0" applyNumberFormat="1" applyFont="1" applyFill="1" applyBorder="1" applyAlignment="1">
      <alignment vertical="center"/>
    </xf>
    <xf numFmtId="3" fontId="27" fillId="3" borderId="10" xfId="0" applyNumberFormat="1" applyFont="1" applyFill="1" applyBorder="1" applyAlignment="1">
      <alignment vertical="center"/>
    </xf>
    <xf numFmtId="170" fontId="0" fillId="2" borderId="10" xfId="29" applyNumberFormat="1" applyFont="1" applyFill="1" applyBorder="1"/>
    <xf numFmtId="0" fontId="0" fillId="2" borderId="10" xfId="0" applyFill="1" applyBorder="1"/>
    <xf numFmtId="170" fontId="27" fillId="3" borderId="10" xfId="29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6" borderId="10" xfId="0" applyNumberFormat="1" applyFont="1" applyFill="1" applyBorder="1" applyAlignment="1">
      <alignment horizontal="center" vertical="center"/>
    </xf>
    <xf numFmtId="176" fontId="8" fillId="5" borderId="10" xfId="0" applyNumberFormat="1" applyFont="1" applyFill="1" applyBorder="1" applyAlignment="1">
      <alignment horizontal="center" vertical="center"/>
    </xf>
    <xf numFmtId="170" fontId="8" fillId="2" borderId="10" xfId="29" applyNumberFormat="1" applyFont="1" applyFill="1" applyBorder="1"/>
    <xf numFmtId="170" fontId="32" fillId="2" borderId="10" xfId="29" applyNumberFormat="1" applyFont="1" applyFill="1" applyBorder="1"/>
    <xf numFmtId="0" fontId="33" fillId="2" borderId="0" xfId="0" applyFont="1" applyFill="1" applyBorder="1" applyAlignment="1">
      <alignment horizontal="left" vertical="center"/>
    </xf>
    <xf numFmtId="3" fontId="32" fillId="2" borderId="10" xfId="50" applyNumberFormat="1" applyFont="1" applyFill="1" applyBorder="1" applyAlignment="1">
      <alignment horizontal="right"/>
    </xf>
    <xf numFmtId="3" fontId="8" fillId="2" borderId="10" xfId="50" applyNumberFormat="1" applyFont="1" applyFill="1" applyBorder="1" applyAlignment="1">
      <alignment horizontal="right"/>
    </xf>
    <xf numFmtId="3" fontId="8" fillId="2" borderId="10" xfId="0" applyNumberFormat="1" applyFont="1" applyFill="1" applyBorder="1" applyAlignment="1">
      <alignment horizontal="right" vertical="center"/>
    </xf>
    <xf numFmtId="3" fontId="22" fillId="5" borderId="10" xfId="50" applyNumberFormat="1" applyFont="1" applyFill="1" applyBorder="1" applyAlignment="1">
      <alignment horizontal="right"/>
    </xf>
    <xf numFmtId="3" fontId="8" fillId="5" borderId="10" xfId="0" applyNumberFormat="1" applyFont="1" applyFill="1" applyBorder="1" applyAlignment="1">
      <alignment horizontal="right" vertical="center"/>
    </xf>
    <xf numFmtId="3" fontId="22" fillId="6" borderId="10" xfId="50" applyNumberFormat="1" applyFont="1" applyFill="1" applyBorder="1" applyAlignment="1">
      <alignment horizontal="right"/>
    </xf>
    <xf numFmtId="3" fontId="8" fillId="6" borderId="10" xfId="0" applyNumberFormat="1" applyFont="1" applyFill="1" applyBorder="1" applyAlignment="1">
      <alignment horizontal="right" vertical="center"/>
    </xf>
    <xf numFmtId="3" fontId="8" fillId="2" borderId="10" xfId="50" applyNumberFormat="1" applyFont="1" applyFill="1" applyBorder="1"/>
    <xf numFmtId="3" fontId="22" fillId="5" borderId="10" xfId="50" applyNumberFormat="1" applyFont="1" applyFill="1" applyBorder="1"/>
    <xf numFmtId="0" fontId="0" fillId="4" borderId="0" xfId="0" applyFill="1" applyBorder="1"/>
    <xf numFmtId="0" fontId="22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horizontal="left" vertical="center"/>
    </xf>
    <xf numFmtId="3" fontId="8" fillId="9" borderId="10" xfId="0" applyNumberFormat="1" applyFont="1" applyFill="1" applyBorder="1" applyAlignment="1">
      <alignment horizontal="right" vertical="center"/>
    </xf>
    <xf numFmtId="170" fontId="38" fillId="7" borderId="10" xfId="29" applyNumberFormat="1" applyFont="1" applyFill="1" applyBorder="1"/>
    <xf numFmtId="0" fontId="38" fillId="3" borderId="10" xfId="0" applyFont="1" applyFill="1" applyBorder="1"/>
    <xf numFmtId="0" fontId="38" fillId="3" borderId="10" xfId="0" applyFont="1" applyFill="1" applyBorder="1" applyAlignment="1">
      <alignment horizontal="center" vertical="center"/>
    </xf>
    <xf numFmtId="0" fontId="25" fillId="10" borderId="10" xfId="0" applyFont="1" applyFill="1" applyBorder="1"/>
    <xf numFmtId="3" fontId="40" fillId="9" borderId="0" xfId="0" applyNumberFormat="1" applyFont="1" applyFill="1" applyBorder="1" applyAlignment="1">
      <alignment horizontal="right" vertical="center"/>
    </xf>
    <xf numFmtId="170" fontId="23" fillId="2" borderId="0" xfId="29" applyNumberFormat="1" applyFont="1" applyFill="1"/>
    <xf numFmtId="171" fontId="7" fillId="2" borderId="0" xfId="0" applyNumberFormat="1" applyFont="1" applyFill="1"/>
    <xf numFmtId="170" fontId="7" fillId="2" borderId="0" xfId="29" applyNumberFormat="1" applyFont="1" applyFill="1"/>
    <xf numFmtId="0" fontId="7" fillId="2" borderId="10" xfId="0" applyFont="1" applyFill="1" applyBorder="1"/>
    <xf numFmtId="171" fontId="7" fillId="2" borderId="10" xfId="0" applyNumberFormat="1" applyFont="1" applyFill="1" applyBorder="1"/>
    <xf numFmtId="170" fontId="7" fillId="2" borderId="10" xfId="29" applyNumberFormat="1" applyFont="1" applyFill="1" applyBorder="1"/>
    <xf numFmtId="0" fontId="7" fillId="3" borderId="10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6" borderId="10" xfId="0" applyFont="1" applyFill="1" applyBorder="1"/>
    <xf numFmtId="171" fontId="7" fillId="6" borderId="10" xfId="0" applyNumberFormat="1" applyFont="1" applyFill="1" applyBorder="1"/>
    <xf numFmtId="170" fontId="7" fillId="6" borderId="10" xfId="29" applyNumberFormat="1" applyFont="1" applyFill="1" applyBorder="1"/>
    <xf numFmtId="0" fontId="7" fillId="5" borderId="10" xfId="0" applyFont="1" applyFill="1" applyBorder="1"/>
    <xf numFmtId="171" fontId="7" fillId="5" borderId="10" xfId="0" applyNumberFormat="1" applyFont="1" applyFill="1" applyBorder="1"/>
    <xf numFmtId="170" fontId="7" fillId="5" borderId="10" xfId="29" applyNumberFormat="1" applyFont="1" applyFill="1" applyBorder="1"/>
    <xf numFmtId="176" fontId="23" fillId="2" borderId="0" xfId="0" applyNumberFormat="1" applyFont="1" applyFill="1"/>
    <xf numFmtId="3" fontId="7" fillId="2" borderId="10" xfId="0" applyNumberFormat="1" applyFont="1" applyFill="1" applyBorder="1"/>
    <xf numFmtId="3" fontId="7" fillId="5" borderId="10" xfId="0" applyNumberFormat="1" applyFont="1" applyFill="1" applyBorder="1"/>
    <xf numFmtId="0" fontId="39" fillId="2" borderId="0" xfId="0" applyFont="1" applyFill="1"/>
    <xf numFmtId="1" fontId="39" fillId="2" borderId="0" xfId="0" applyNumberFormat="1" applyFont="1" applyFill="1"/>
    <xf numFmtId="170" fontId="39" fillId="2" borderId="0" xfId="29" applyNumberFormat="1" applyFont="1" applyFill="1"/>
    <xf numFmtId="176" fontId="7" fillId="2" borderId="0" xfId="0" applyNumberFormat="1" applyFont="1" applyFill="1"/>
    <xf numFmtId="176" fontId="39" fillId="2" borderId="0" xfId="0" applyNumberFormat="1" applyFont="1" applyFill="1"/>
    <xf numFmtId="170" fontId="8" fillId="2" borderId="0" xfId="29" applyNumberFormat="1" applyFont="1" applyFill="1"/>
    <xf numFmtId="170" fontId="23" fillId="2" borderId="0" xfId="0" applyNumberFormat="1" applyFont="1" applyFill="1"/>
    <xf numFmtId="0" fontId="1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26" fillId="2" borderId="11" xfId="0" applyFont="1" applyFill="1" applyBorder="1" applyAlignment="1">
      <alignment horizontal="left" vertical="center"/>
    </xf>
    <xf numFmtId="0" fontId="26" fillId="2" borderId="12" xfId="0" applyFont="1" applyFill="1" applyBorder="1" applyAlignment="1">
      <alignment horizontal="left" vertical="center"/>
    </xf>
    <xf numFmtId="0" fontId="26" fillId="2" borderId="13" xfId="0" applyFont="1" applyFill="1" applyBorder="1" applyAlignment="1">
      <alignment horizontal="left" vertical="center"/>
    </xf>
    <xf numFmtId="0" fontId="27" fillId="8" borderId="11" xfId="0" applyFont="1" applyFill="1" applyBorder="1" applyAlignment="1">
      <alignment horizontal="left" vertical="center"/>
    </xf>
    <xf numFmtId="0" fontId="27" fillId="8" borderId="12" xfId="0" applyFont="1" applyFill="1" applyBorder="1" applyAlignment="1">
      <alignment horizontal="left" vertical="center"/>
    </xf>
    <xf numFmtId="0" fontId="27" fillId="8" borderId="13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/>
    </xf>
    <xf numFmtId="0" fontId="30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center" vertical="center"/>
    </xf>
  </cellXfs>
  <cellStyles count="51">
    <cellStyle name="Cancel" xfId="32"/>
    <cellStyle name="Cancel 3" xfId="33"/>
    <cellStyle name="Diseño" xfId="34"/>
    <cellStyle name="Euro" xfId="3"/>
    <cellStyle name="Euro 2" xfId="4"/>
    <cellStyle name="Euro 2 2" xfId="5"/>
    <cellStyle name="Fecha" xfId="35"/>
    <cellStyle name="Fechas" xfId="36"/>
    <cellStyle name="Fijo" xfId="37"/>
    <cellStyle name="Fixed" xfId="38"/>
    <cellStyle name="HEADING1" xfId="39"/>
    <cellStyle name="HEADING2" xfId="40"/>
    <cellStyle name="Hipervínculo" xfId="1" builtinId="8"/>
    <cellStyle name="Millares" xfId="50" builtinId="3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illares Sangría" xfId="41"/>
    <cellStyle name="Millares Sangría 1" xfId="42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10" xfId="43"/>
    <cellStyle name="Normal 17 2" xfId="44"/>
    <cellStyle name="Normal 18" xfId="45"/>
    <cellStyle name="Normal 2" xfId="24"/>
    <cellStyle name="Normal 3" xfId="25"/>
    <cellStyle name="Normal 4" xfId="26"/>
    <cellStyle name="Normal 5" xfId="27"/>
    <cellStyle name="Normal 6" xfId="30"/>
    <cellStyle name="Normal 7" xfId="46"/>
    <cellStyle name="Normal 8" xfId="47"/>
    <cellStyle name="Normal 9" xfId="48"/>
    <cellStyle name="Original" xfId="49"/>
    <cellStyle name="Porcentaje" xfId="29" builtinId="5"/>
    <cellStyle name="Porcentaje 2" xfId="31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Incidencia de la pobreza y pobreza extrema en la Macro Región Oriente</a:t>
            </a:r>
          </a:p>
          <a:p>
            <a:pPr>
              <a:defRPr sz="1100"/>
            </a:pPr>
            <a:r>
              <a:rPr lang="en-US" sz="1100" b="0"/>
              <a:t>(% de</a:t>
            </a:r>
            <a:r>
              <a:rPr lang="en-US" sz="1100" b="0" baseline="0"/>
              <a:t> la población)</a:t>
            </a:r>
            <a:endParaRPr lang="en-US" sz="11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64685185185185E-2"/>
          <c:y val="0.14597291666666667"/>
          <c:w val="0.89156629629629625"/>
          <c:h val="0.690639583333333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'Oriente Pobreza'!$B$77</c:f>
              <c:strCache>
                <c:ptCount val="1"/>
                <c:pt idx="0">
                  <c:v>% Pobreza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'Oriente Pobreza'!$C$76:$L$76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'Oriente Pobreza'!$C$77:$L$77</c:f>
              <c:numCache>
                <c:formatCode>0.0%</c:formatCode>
                <c:ptCount val="10"/>
                <c:pt idx="0">
                  <c:v>0.55334905721962135</c:v>
                </c:pt>
                <c:pt idx="1">
                  <c:v>0.48043405130641015</c:v>
                </c:pt>
                <c:pt idx="2">
                  <c:v>0.48866783390070678</c:v>
                </c:pt>
                <c:pt idx="3">
                  <c:v>0.41150516235283252</c:v>
                </c:pt>
                <c:pt idx="4">
                  <c:v>0.36408488007993206</c:v>
                </c:pt>
                <c:pt idx="5">
                  <c:v>0.33535927052154213</c:v>
                </c:pt>
                <c:pt idx="6">
                  <c:v>0.32501153002750549</c:v>
                </c:pt>
                <c:pt idx="7">
                  <c:v>0.31968959508947592</c:v>
                </c:pt>
                <c:pt idx="8">
                  <c:v>0.29717505282416923</c:v>
                </c:pt>
                <c:pt idx="9">
                  <c:v>0.28023325235620128</c:v>
                </c:pt>
              </c:numCache>
            </c:numRef>
          </c:val>
        </c:ser>
        <c:ser>
          <c:idx val="2"/>
          <c:order val="1"/>
          <c:tx>
            <c:strRef>
              <c:f>'Oriente Pobreza'!$B$78</c:f>
              <c:strCache>
                <c:ptCount val="1"/>
                <c:pt idx="0">
                  <c:v>% Pobreza extrema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'Oriente Pobreza'!$C$76:$L$76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'Oriente Pobreza'!$C$78:$L$78</c:f>
              <c:numCache>
                <c:formatCode>0.0%</c:formatCode>
                <c:ptCount val="10"/>
                <c:pt idx="0">
                  <c:v>0.15244035611042769</c:v>
                </c:pt>
                <c:pt idx="1">
                  <c:v>0.17768078792979655</c:v>
                </c:pt>
                <c:pt idx="2">
                  <c:v>0.18570567227611548</c:v>
                </c:pt>
                <c:pt idx="3">
                  <c:v>0.13900462399633781</c:v>
                </c:pt>
                <c:pt idx="4">
                  <c:v>9.9872515599656583E-2</c:v>
                </c:pt>
                <c:pt idx="5">
                  <c:v>9.0195154401633795E-2</c:v>
                </c:pt>
                <c:pt idx="6">
                  <c:v>7.4854356606450262E-2</c:v>
                </c:pt>
                <c:pt idx="7">
                  <c:v>6.3126829934237738E-2</c:v>
                </c:pt>
                <c:pt idx="8">
                  <c:v>6.4808794718366647E-2</c:v>
                </c:pt>
                <c:pt idx="9">
                  <c:v>6.7029299752275007E-2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81824"/>
        <c:axId val="74783360"/>
      </c:barChart>
      <c:catAx>
        <c:axId val="7478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74783360"/>
        <c:crosses val="autoZero"/>
        <c:auto val="1"/>
        <c:lblAlgn val="ctr"/>
        <c:lblOffset val="100"/>
        <c:noMultiLvlLbl val="0"/>
      </c:catAx>
      <c:valAx>
        <c:axId val="74783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4781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967611111111106"/>
          <c:y val="0.1600857638888889"/>
          <c:w val="0.23152759259259256"/>
          <c:h val="0.12420347222222222"/>
        </c:manualLayout>
      </c:layout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Variación del Ingreso y Gasto real promedio mensual per cápita en la Macro región Oriente, 2012-2016 </a:t>
            </a:r>
            <a:r>
              <a:rPr lang="en-US" sz="1000" b="0"/>
              <a:t>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5753968253968E-2"/>
          <c:y val="0.15479236111111111"/>
          <c:w val="0.92203472222222227"/>
          <c:h val="0.65072777777777779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 real</c:v>
          </c:tx>
          <c:invertIfNegative val="0"/>
          <c:dLbls>
            <c:dLbl>
              <c:idx val="2"/>
              <c:layout>
                <c:manualLayout>
                  <c:x val="2.5198412698412696E-3"/>
                  <c:y val="1.3229513888888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'Oriente Ingresos y Gastos'!$C$33:$G$33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'Oriente Ingresos y Gastos'!$G$44:$K$44</c:f>
              <c:numCache>
                <c:formatCode>0.0%</c:formatCode>
                <c:ptCount val="5"/>
                <c:pt idx="0">
                  <c:v>2.3729180938265815E-2</c:v>
                </c:pt>
                <c:pt idx="1">
                  <c:v>-9.7965335342878879E-3</c:v>
                </c:pt>
                <c:pt idx="2">
                  <c:v>-1.7123287671232834E-2</c:v>
                </c:pt>
                <c:pt idx="3">
                  <c:v>2.7487417731320241E-2</c:v>
                </c:pt>
                <c:pt idx="4">
                  <c:v>2.2230595327807023E-2</c:v>
                </c:pt>
              </c:numCache>
            </c:numRef>
          </c:val>
        </c:ser>
        <c:ser>
          <c:idx val="1"/>
          <c:order val="1"/>
          <c:tx>
            <c:v>Gasto real</c:v>
          </c:tx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'Oriente Ingresos y Gastos'!$C$33:$G$33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'Oriente Ingresos y Gastos'!$G$45:$K$45</c:f>
              <c:numCache>
                <c:formatCode>0.0%</c:formatCode>
                <c:ptCount val="5"/>
                <c:pt idx="0">
                  <c:v>3.8823381820611846E-2</c:v>
                </c:pt>
                <c:pt idx="1">
                  <c:v>-7.7021879986278741E-3</c:v>
                </c:pt>
                <c:pt idx="2">
                  <c:v>7.5020139886785575E-3</c:v>
                </c:pt>
                <c:pt idx="3">
                  <c:v>1.4782410482043984E-2</c:v>
                </c:pt>
                <c:pt idx="4">
                  <c:v>1.0392702489423034E-2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68416"/>
        <c:axId val="85078400"/>
      </c:barChart>
      <c:catAx>
        <c:axId val="8506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5078400"/>
        <c:crosses val="autoZero"/>
        <c:auto val="1"/>
        <c:lblAlgn val="ctr"/>
        <c:lblOffset val="100"/>
        <c:noMultiLvlLbl val="0"/>
      </c:catAx>
      <c:valAx>
        <c:axId val="85078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8506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38732142857143"/>
          <c:y val="0.15126631944444444"/>
          <c:w val="0.36028710317460311"/>
          <c:h val="8.010624999999999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438150</xdr:colOff>
      <xdr:row>6</xdr:row>
      <xdr:rowOff>137223</xdr:rowOff>
    </xdr:from>
    <xdr:to>
      <xdr:col>12</xdr:col>
      <xdr:colOff>152401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375473"/>
          <a:ext cx="3000376" cy="303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234662</xdr:colOff>
      <xdr:row>0</xdr:row>
      <xdr:rowOff>88323</xdr:rowOff>
    </xdr:from>
    <xdr:to>
      <xdr:col>17</xdr:col>
      <xdr:colOff>691862</xdr:colOff>
      <xdr:row>3</xdr:row>
      <xdr:rowOff>50223</xdr:rowOff>
    </xdr:to>
    <xdr:sp macro="" textlink="">
      <xdr:nvSpPr>
        <xdr:cNvPr id="3" name="2 Flecha abajo"/>
        <xdr:cNvSpPr/>
      </xdr:nvSpPr>
      <xdr:spPr>
        <a:xfrm>
          <a:off x="12026612" y="88323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234662</xdr:colOff>
      <xdr:row>0</xdr:row>
      <xdr:rowOff>88323</xdr:rowOff>
    </xdr:from>
    <xdr:to>
      <xdr:col>17</xdr:col>
      <xdr:colOff>691862</xdr:colOff>
      <xdr:row>3</xdr:row>
      <xdr:rowOff>50223</xdr:rowOff>
    </xdr:to>
    <xdr:sp macro="" textlink="">
      <xdr:nvSpPr>
        <xdr:cNvPr id="3" name="2 Flecha abajo"/>
        <xdr:cNvSpPr/>
      </xdr:nvSpPr>
      <xdr:spPr>
        <a:xfrm>
          <a:off x="12026612" y="88323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</xdr:col>
      <xdr:colOff>57150</xdr:colOff>
      <xdr:row>79</xdr:row>
      <xdr:rowOff>33337</xdr:rowOff>
    </xdr:from>
    <xdr:to>
      <xdr:col>8</xdr:col>
      <xdr:colOff>389850</xdr:colOff>
      <xdr:row>94</xdr:row>
      <xdr:rowOff>55837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0.00529</cdr:x>
      <cdr:y>0.93431</cdr:y>
    </cdr:from>
    <cdr:to>
      <cdr:x>0.9966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575" y="2690813"/>
          <a:ext cx="5353050" cy="189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PE" sz="900"/>
            <a:t>Fiente: </a:t>
          </a:r>
          <a:r>
            <a:rPr lang="es-PE" sz="900" baseline="0"/>
            <a:t> INEI                                                                                                                            Elaboración: CIE-Perucámaras</a:t>
          </a:r>
          <a:endParaRPr lang="es-PE" sz="900"/>
        </a:p>
      </cdr:txBody>
    </cdr:sp>
  </cdr:relSizeAnchor>
  <cdr:relSizeAnchor xmlns:cdr="http://schemas.openxmlformats.org/drawingml/2006/chartDrawing">
    <cdr:from>
      <cdr:x>0.51388</cdr:x>
      <cdr:y>0.59972</cdr:y>
    </cdr:from>
    <cdr:to>
      <cdr:x>0.95603</cdr:x>
      <cdr:y>0.6598</cdr:y>
    </cdr:to>
    <cdr:cxnSp macro="">
      <cdr:nvCxnSpPr>
        <cdr:cNvPr id="3" name="8 Conector recto"/>
        <cdr:cNvCxnSpPr/>
      </cdr:nvCxnSpPr>
      <cdr:spPr>
        <a:xfrm xmlns:a="http://schemas.openxmlformats.org/drawingml/2006/main">
          <a:off x="2774950" y="1727200"/>
          <a:ext cx="2387600" cy="173038"/>
        </a:xfrm>
        <a:prstGeom xmlns:a="http://schemas.openxmlformats.org/drawingml/2006/main" prst="line">
          <a:avLst/>
        </a:prstGeom>
        <a:ln xmlns:a="http://schemas.openxmlformats.org/drawingml/2006/main" w="28575">
          <a:prstDash val="sys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0.07291</cdr:x>
      <cdr:y>0.3649</cdr:y>
    </cdr:from>
    <cdr:to>
      <cdr:x>0.47507</cdr:x>
      <cdr:y>0.5898</cdr:y>
    </cdr:to>
    <cdr:cxnSp macro="">
      <cdr:nvCxnSpPr>
        <cdr:cNvPr id="7" name="8 Conector recto"/>
        <cdr:cNvCxnSpPr/>
      </cdr:nvCxnSpPr>
      <cdr:spPr>
        <a:xfrm xmlns:a="http://schemas.openxmlformats.org/drawingml/2006/main">
          <a:off x="393700" y="1050925"/>
          <a:ext cx="2171700" cy="647700"/>
        </a:xfrm>
        <a:prstGeom xmlns:a="http://schemas.openxmlformats.org/drawingml/2006/main" prst="line">
          <a:avLst/>
        </a:prstGeom>
        <a:ln xmlns:a="http://schemas.openxmlformats.org/drawingml/2006/main" w="28575">
          <a:prstDash val="sys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234662</xdr:colOff>
      <xdr:row>0</xdr:row>
      <xdr:rowOff>88323</xdr:rowOff>
    </xdr:from>
    <xdr:to>
      <xdr:col>17</xdr:col>
      <xdr:colOff>691862</xdr:colOff>
      <xdr:row>3</xdr:row>
      <xdr:rowOff>50223</xdr:rowOff>
    </xdr:to>
    <xdr:sp macro="" textlink="">
      <xdr:nvSpPr>
        <xdr:cNvPr id="3" name="2 Flecha abajo"/>
        <xdr:cNvSpPr/>
      </xdr:nvSpPr>
      <xdr:spPr>
        <a:xfrm>
          <a:off x="12026612" y="88323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</xdr:col>
      <xdr:colOff>476250</xdr:colOff>
      <xdr:row>40</xdr:row>
      <xdr:rowOff>33337</xdr:rowOff>
    </xdr:from>
    <xdr:to>
      <xdr:col>11</xdr:col>
      <xdr:colOff>515625</xdr:colOff>
      <xdr:row>55</xdr:row>
      <xdr:rowOff>55837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0.93431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90813"/>
          <a:ext cx="5040000" cy="189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900"/>
            <a:t>Fiente: </a:t>
          </a:r>
          <a:r>
            <a:rPr lang="es-PE" sz="900" baseline="0"/>
            <a:t> INEI                                                                                                           Elaboración: CIE-Perucámaras</a:t>
          </a:r>
          <a:endParaRPr lang="es-PE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lejandro\PRACTICANTES-OTED\WINDOWS\Temporary%20Internet%20Files\OLK62A1\Libro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ontero\boletin\WINDOWS\TEMP\BolMen_07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WORK\BOLETMES\1998\Bol_1298%20Complet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ol_1198%20Complet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fp.gob.pe/estadistica/financiera/2002/Febrero/wBol_02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oletin%20Semanal\sem32_00\Boletin%20Mensual\Bol_052000%20prelimin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ol_08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G_3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obles\semanal\Mis%20documentos\Mensual\Bol_07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amander\c\WINDOWS\TEMP\1996\BOL_05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WORK\BOLETMES\1999\Bol_01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ol_0998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 xml:space="preserve"> (1)  Considera a los afiliados que han efectuado aportes durante los últimos 12 meses.</v>
          </cell>
        </row>
        <row r="39">
          <cell r="B39" t="str">
            <v xml:space="preserve"> (2)  Edad de los afiliados al mes de marzo de 2001.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28"/>
      <sheetName val="PAG_34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9"/>
      <sheetName val="PAG_30"/>
      <sheetName val="PAG_31"/>
      <sheetName val="PAG_32"/>
      <sheetName val="PAG_33"/>
      <sheetName val="PAG_35"/>
      <sheetName val="PAG_36"/>
      <sheetName val="PAG_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10"/>
      <sheetName val="PAG_15"/>
      <sheetName val="PAG_16"/>
      <sheetName val="PAG_17"/>
      <sheetName val="PAG_18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09"/>
      <sheetName val="PAG_11"/>
      <sheetName val="PAG_19"/>
      <sheetName val="PAG_37"/>
      <sheetName val="PAG_38"/>
      <sheetName val="PAG_39"/>
      <sheetName val="PAG_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10"/>
      <sheetName val="PAG_15"/>
      <sheetName val="PAG_16"/>
      <sheetName val="PAG_17"/>
      <sheetName val="PAG_18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1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7"/>
      <sheetName val="PAG30"/>
      <sheetName val="PAG31"/>
      <sheetName val="PAG32"/>
      <sheetName val="PAG33"/>
      <sheetName val="PAG34"/>
      <sheetName val="PAG35"/>
      <sheetName val="PAG36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5"/>
      <sheetName val="PAG25.1"/>
      <sheetName val="PAG27"/>
      <sheetName val="PAG28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25_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00"/>
      <sheetName val="PAG_01"/>
      <sheetName val="PAG_02"/>
      <sheetName val="Hoja1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Com y Prim"/>
      <sheetName val="PAG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CD3"/>
      <sheetName val="Ing-Egresos"/>
      <sheetName val="Concen"/>
      <sheetName val="Intru"/>
      <sheetName val="Cartera"/>
      <sheetName val="Rent 12m"/>
      <sheetName val="CD 6"/>
      <sheetName val="CD22"/>
      <sheetName val="CD 1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Intru"/>
      <sheetName val="Montos Set"/>
      <sheetName val="VC_Sh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Hoja1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B1" sqref="B1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29" t="s">
        <v>84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2:18" ht="19.5" customHeight="1" x14ac:dyDescent="0.25">
      <c r="B4" s="130" t="s">
        <v>86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2:18" ht="15" customHeight="1" x14ac:dyDescent="0.25">
      <c r="B5" s="131" t="s">
        <v>85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L17" sqref="L17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32" t="s">
        <v>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</row>
    <row r="9" spans="2:15" x14ac:dyDescent="0.25"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</row>
    <row r="10" spans="2:15" x14ac:dyDescent="0.25"/>
    <row r="11" spans="2:15" x14ac:dyDescent="0.25">
      <c r="G11" s="6"/>
    </row>
    <row r="12" spans="2:15" x14ac:dyDescent="0.25">
      <c r="F12" s="6" t="s">
        <v>5</v>
      </c>
      <c r="G12" s="6"/>
      <c r="J12" s="2">
        <v>2</v>
      </c>
    </row>
    <row r="13" spans="2:15" x14ac:dyDescent="0.25">
      <c r="G13" s="6" t="s">
        <v>6</v>
      </c>
      <c r="J13" s="2">
        <v>3</v>
      </c>
    </row>
    <row r="14" spans="2:15" x14ac:dyDescent="0.25">
      <c r="G14" s="6" t="s">
        <v>7</v>
      </c>
      <c r="J14" s="2">
        <v>4</v>
      </c>
    </row>
    <row r="15" spans="2:15" x14ac:dyDescent="0.25">
      <c r="G15" s="6" t="s">
        <v>8</v>
      </c>
      <c r="J15" s="2">
        <v>5</v>
      </c>
    </row>
    <row r="16" spans="2:15" x14ac:dyDescent="0.25">
      <c r="G16" s="6" t="s">
        <v>9</v>
      </c>
      <c r="J16" s="2">
        <v>6</v>
      </c>
    </row>
    <row r="17" spans="7:10" x14ac:dyDescent="0.25">
      <c r="G17" s="6"/>
      <c r="J17" s="2"/>
    </row>
    <row r="18" spans="7:10" x14ac:dyDescent="0.25">
      <c r="G18" s="10"/>
      <c r="J18" s="2"/>
    </row>
    <row r="19" spans="7:10" x14ac:dyDescent="0.25">
      <c r="G19" s="6"/>
      <c r="J19" s="2"/>
    </row>
    <row r="20" spans="7:10" x14ac:dyDescent="0.25">
      <c r="G20" s="6"/>
      <c r="J20" s="2"/>
    </row>
    <row r="21" spans="7:10" x14ac:dyDescent="0.25">
      <c r="G21" s="6"/>
    </row>
    <row r="22" spans="7:10" x14ac:dyDescent="0.25">
      <c r="G22" s="6"/>
    </row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Amazonas'!A1" display="Amazonas"/>
    <hyperlink ref="G14" location="'Loreto'!A1" display="Loreto"/>
    <hyperlink ref="G15" location="'San Martín'!A1" display="San Martín"/>
    <hyperlink ref="G16" location="'Ucayali'!A1" display="Ucayali"/>
    <hyperlink ref="F12" location="'Oriente'!A1" display="Orien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50"/>
  <sheetViews>
    <sheetView zoomScaleNormal="100" workbookViewId="0">
      <selection activeCell="C3" sqref="C3"/>
    </sheetView>
  </sheetViews>
  <sheetFormatPr baseColWidth="10" defaultColWidth="0" defaultRowHeight="15" x14ac:dyDescent="0.25"/>
  <cols>
    <col min="1" max="1" width="11.7109375" style="1" customWidth="1"/>
    <col min="2" max="2" width="11.7109375" style="19" customWidth="1"/>
    <col min="3" max="15" width="10.7109375" style="19" customWidth="1"/>
    <col min="16" max="16" width="11.7109375" style="19" customWidth="1"/>
    <col min="17" max="17" width="2.42578125" style="7" customWidth="1"/>
    <col min="18" max="18" width="14" style="7" customWidth="1"/>
    <col min="19" max="19" width="16.7109375" style="7" customWidth="1"/>
    <col min="20" max="20" width="13.85546875" style="7" customWidth="1"/>
    <col min="21" max="21" width="13.28515625" style="7" customWidth="1"/>
    <col min="22" max="22" width="12.85546875" style="7" customWidth="1"/>
    <col min="23" max="23" width="13.5703125" style="7" customWidth="1"/>
    <col min="24" max="24" width="1.7109375" style="7" customWidth="1"/>
    <col min="25" max="16384" width="11.42578125" style="3" hidden="1"/>
  </cols>
  <sheetData>
    <row r="1" spans="2:23" x14ac:dyDescent="0.25">
      <c r="B1" s="133" t="s">
        <v>87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8"/>
    </row>
    <row r="2" spans="2:23" x14ac:dyDescent="0.25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8"/>
    </row>
    <row r="3" spans="2:23" x14ac:dyDescent="0.25">
      <c r="B3" s="26"/>
      <c r="C3" s="5"/>
      <c r="D3" s="5"/>
      <c r="E3" s="5"/>
      <c r="F3" s="5"/>
      <c r="G3" s="5"/>
      <c r="H3" s="26"/>
      <c r="I3" s="5"/>
      <c r="J3" s="5"/>
      <c r="K3" s="5"/>
      <c r="L3" s="5"/>
      <c r="M3" s="26"/>
      <c r="N3" s="5"/>
      <c r="O3" s="5"/>
      <c r="P3" s="17"/>
    </row>
    <row r="4" spans="2:23" x14ac:dyDescent="0.25">
      <c r="B4" s="26"/>
      <c r="C4" s="5"/>
      <c r="D4" s="5"/>
      <c r="E4" s="5"/>
      <c r="F4" s="5"/>
      <c r="G4" s="5"/>
      <c r="H4" s="26"/>
      <c r="I4" s="5"/>
      <c r="J4" s="5"/>
      <c r="K4" s="5"/>
      <c r="L4" s="5"/>
      <c r="M4" s="26"/>
      <c r="N4" s="5"/>
      <c r="O4" s="5"/>
      <c r="P4" s="17"/>
      <c r="R4" s="15"/>
      <c r="S4" s="15"/>
      <c r="T4" s="15"/>
      <c r="U4" s="15"/>
      <c r="V4" s="15"/>
      <c r="W4" s="15"/>
    </row>
    <row r="5" spans="2:23" x14ac:dyDescent="0.25">
      <c r="B5" s="16"/>
      <c r="R5" s="15"/>
      <c r="S5" s="15"/>
      <c r="T5" s="15"/>
      <c r="U5" s="15"/>
      <c r="V5" s="15"/>
      <c r="W5" s="15"/>
    </row>
    <row r="7" spans="2:23" x14ac:dyDescent="0.25">
      <c r="B7" s="12" t="s">
        <v>10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2:23" x14ac:dyDescent="0.25">
      <c r="B8" s="2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1"/>
    </row>
    <row r="9" spans="2:23" x14ac:dyDescent="0.25">
      <c r="B9" s="27"/>
      <c r="C9" s="8"/>
      <c r="D9" s="140" t="s">
        <v>11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8"/>
      <c r="P9" s="35"/>
    </row>
    <row r="10" spans="2:23" x14ac:dyDescent="0.25">
      <c r="B10" s="9"/>
      <c r="C10" s="8"/>
      <c r="D10" s="141" t="s">
        <v>12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8"/>
      <c r="P10" s="35"/>
    </row>
    <row r="11" spans="2:23" x14ac:dyDescent="0.25">
      <c r="B11" s="9"/>
      <c r="C11" s="8"/>
      <c r="D11" s="30" t="s">
        <v>5</v>
      </c>
      <c r="E11" s="31">
        <v>2007</v>
      </c>
      <c r="F11" s="31">
        <v>2008</v>
      </c>
      <c r="G11" s="31">
        <v>2009</v>
      </c>
      <c r="H11" s="31">
        <v>2010</v>
      </c>
      <c r="I11" s="31">
        <v>2011</v>
      </c>
      <c r="J11" s="31">
        <v>2012</v>
      </c>
      <c r="K11" s="31">
        <v>2013</v>
      </c>
      <c r="L11" s="31">
        <v>2014</v>
      </c>
      <c r="M11" s="31">
        <v>2015</v>
      </c>
      <c r="N11" s="31">
        <v>2016</v>
      </c>
      <c r="O11" s="8"/>
      <c r="P11" s="35"/>
    </row>
    <row r="12" spans="2:23" x14ac:dyDescent="0.25">
      <c r="B12" s="9"/>
      <c r="C12" s="8"/>
      <c r="D12" s="28" t="s">
        <v>6</v>
      </c>
      <c r="E12" s="29">
        <v>1778775</v>
      </c>
      <c r="F12" s="29">
        <v>1930947</v>
      </c>
      <c r="G12" s="29">
        <v>2058318</v>
      </c>
      <c r="H12" s="29">
        <v>2210682</v>
      </c>
      <c r="I12" s="29">
        <v>2287107</v>
      </c>
      <c r="J12" s="29">
        <v>2551601</v>
      </c>
      <c r="K12" s="29">
        <v>2682266</v>
      </c>
      <c r="L12" s="29">
        <v>2824396</v>
      </c>
      <c r="M12" s="29">
        <v>2797856</v>
      </c>
      <c r="N12" s="29">
        <v>2800893</v>
      </c>
      <c r="O12" s="8"/>
      <c r="P12" s="35"/>
    </row>
    <row r="13" spans="2:23" x14ac:dyDescent="0.25">
      <c r="B13" s="9"/>
      <c r="C13" s="8"/>
      <c r="D13" s="28" t="s">
        <v>7</v>
      </c>
      <c r="E13" s="29">
        <v>6910964</v>
      </c>
      <c r="F13" s="29">
        <v>7324982</v>
      </c>
      <c r="G13" s="29">
        <v>7374935</v>
      </c>
      <c r="H13" s="29">
        <v>7906943</v>
      </c>
      <c r="I13" s="29">
        <v>7608889</v>
      </c>
      <c r="J13" s="29">
        <v>8212422</v>
      </c>
      <c r="K13" s="29">
        <v>8505693</v>
      </c>
      <c r="L13" s="29">
        <v>8776654</v>
      </c>
      <c r="M13" s="29">
        <v>8482599</v>
      </c>
      <c r="N13" s="29">
        <v>7932339</v>
      </c>
      <c r="O13" s="8"/>
      <c r="P13" s="35"/>
    </row>
    <row r="14" spans="2:23" x14ac:dyDescent="0.25">
      <c r="B14" s="20"/>
      <c r="C14" s="21"/>
      <c r="D14" s="28" t="s">
        <v>8</v>
      </c>
      <c r="E14" s="29">
        <v>3266254</v>
      </c>
      <c r="F14" s="29">
        <v>3598432</v>
      </c>
      <c r="G14" s="29">
        <v>3740600</v>
      </c>
      <c r="H14" s="29">
        <v>4034361</v>
      </c>
      <c r="I14" s="29">
        <v>4245537</v>
      </c>
      <c r="J14" s="29">
        <v>4752177</v>
      </c>
      <c r="K14" s="29">
        <v>4828116</v>
      </c>
      <c r="L14" s="29">
        <v>5174598</v>
      </c>
      <c r="M14" s="29">
        <v>5499754</v>
      </c>
      <c r="N14" s="29">
        <v>5609641</v>
      </c>
      <c r="O14" s="21"/>
      <c r="P14" s="22"/>
    </row>
    <row r="15" spans="2:23" x14ac:dyDescent="0.25">
      <c r="B15" s="20"/>
      <c r="C15" s="21"/>
      <c r="D15" s="28" t="s">
        <v>9</v>
      </c>
      <c r="E15" s="29">
        <v>3054659</v>
      </c>
      <c r="F15" s="29">
        <v>3212843</v>
      </c>
      <c r="G15" s="29">
        <v>3243767</v>
      </c>
      <c r="H15" s="29">
        <v>3351315</v>
      </c>
      <c r="I15" s="29">
        <v>3548168</v>
      </c>
      <c r="J15" s="29">
        <v>3882453</v>
      </c>
      <c r="K15" s="29">
        <v>3947464</v>
      </c>
      <c r="L15" s="29">
        <v>3956186</v>
      </c>
      <c r="M15" s="29">
        <v>4180194</v>
      </c>
      <c r="N15" s="29">
        <v>4186885</v>
      </c>
      <c r="O15" s="21"/>
      <c r="P15" s="22"/>
    </row>
    <row r="16" spans="2:23" x14ac:dyDescent="0.25">
      <c r="B16" s="20"/>
      <c r="C16" s="21"/>
      <c r="D16" s="32" t="s">
        <v>1</v>
      </c>
      <c r="E16" s="33">
        <f t="shared" ref="E16:J16" si="0">SUM(E12:E15)</f>
        <v>15010652</v>
      </c>
      <c r="F16" s="33">
        <f t="shared" si="0"/>
        <v>16067204</v>
      </c>
      <c r="G16" s="33">
        <f t="shared" si="0"/>
        <v>16417620</v>
      </c>
      <c r="H16" s="33">
        <f t="shared" si="0"/>
        <v>17503301</v>
      </c>
      <c r="I16" s="33">
        <f t="shared" si="0"/>
        <v>17689701</v>
      </c>
      <c r="J16" s="33">
        <f t="shared" si="0"/>
        <v>19398653</v>
      </c>
      <c r="K16" s="33">
        <f t="shared" ref="K16:N16" si="1">SUM(K12:K15)</f>
        <v>19963539</v>
      </c>
      <c r="L16" s="33">
        <f t="shared" si="1"/>
        <v>20731834</v>
      </c>
      <c r="M16" s="33">
        <f t="shared" si="1"/>
        <v>20960403</v>
      </c>
      <c r="N16" s="33">
        <f t="shared" si="1"/>
        <v>20529758</v>
      </c>
      <c r="O16" s="21"/>
      <c r="P16" s="22"/>
    </row>
    <row r="17" spans="2:16" x14ac:dyDescent="0.25">
      <c r="B17" s="20"/>
      <c r="C17" s="21"/>
      <c r="D17" s="142" t="s">
        <v>14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21"/>
      <c r="P17" s="22"/>
    </row>
    <row r="18" spans="2:16" x14ac:dyDescent="0.25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</row>
    <row r="19" spans="2:16" x14ac:dyDescent="0.25">
      <c r="B19" s="20"/>
      <c r="D19" s="55" t="s">
        <v>36</v>
      </c>
      <c r="E19" s="36"/>
      <c r="F19" s="36"/>
      <c r="G19" s="140" t="s">
        <v>31</v>
      </c>
      <c r="H19" s="140"/>
      <c r="I19" s="140"/>
      <c r="J19" s="140"/>
      <c r="K19" s="140"/>
      <c r="L19" s="140"/>
      <c r="M19" s="140"/>
      <c r="N19" s="140"/>
      <c r="P19" s="22"/>
    </row>
    <row r="20" spans="2:16" x14ac:dyDescent="0.25">
      <c r="B20" s="20"/>
      <c r="D20" s="56" t="s">
        <v>13</v>
      </c>
      <c r="E20" s="41"/>
      <c r="F20" s="42"/>
      <c r="G20" s="141" t="s">
        <v>13</v>
      </c>
      <c r="H20" s="141"/>
      <c r="I20" s="141"/>
      <c r="J20" s="141"/>
      <c r="K20" s="141"/>
      <c r="L20" s="141"/>
      <c r="M20" s="141"/>
      <c r="N20" s="141"/>
      <c r="P20" s="22"/>
    </row>
    <row r="21" spans="2:16" x14ac:dyDescent="0.25">
      <c r="B21" s="20"/>
      <c r="D21" s="53" t="s">
        <v>5</v>
      </c>
      <c r="E21" s="54" t="s">
        <v>29</v>
      </c>
      <c r="G21" s="30" t="s">
        <v>5</v>
      </c>
      <c r="H21" s="31">
        <v>2012</v>
      </c>
      <c r="I21" s="31">
        <v>2013</v>
      </c>
      <c r="J21" s="31">
        <v>2014</v>
      </c>
      <c r="K21" s="31">
        <v>2015</v>
      </c>
      <c r="L21" s="31">
        <v>2016</v>
      </c>
      <c r="M21" s="39" t="s">
        <v>35</v>
      </c>
      <c r="N21" s="39" t="s">
        <v>30</v>
      </c>
      <c r="P21" s="22"/>
    </row>
    <row r="22" spans="2:16" x14ac:dyDescent="0.25">
      <c r="B22" s="20"/>
      <c r="D22" s="28" t="s">
        <v>6</v>
      </c>
      <c r="E22" s="40">
        <f>+(I12/E12)^(1/4)-1</f>
        <v>6.4857187310944919E-2</v>
      </c>
      <c r="G22" s="28" t="s">
        <v>6</v>
      </c>
      <c r="H22" s="60">
        <f t="shared" ref="H22:L26" si="2">+J12/I12-1</f>
        <v>0.1156456606533931</v>
      </c>
      <c r="I22" s="60">
        <f t="shared" si="2"/>
        <v>5.1209025235528616E-2</v>
      </c>
      <c r="J22" s="60">
        <f t="shared" si="2"/>
        <v>5.2988778890684207E-2</v>
      </c>
      <c r="K22" s="60">
        <f t="shared" si="2"/>
        <v>-9.3966993296974444E-3</v>
      </c>
      <c r="L22" s="61">
        <f t="shared" si="2"/>
        <v>1.0854740201067248E-3</v>
      </c>
      <c r="M22" s="58">
        <f>+N12/M12-1</f>
        <v>1.0854740201067248E-3</v>
      </c>
      <c r="N22" s="57">
        <f>+(N12/J12)^(1/4)-1</f>
        <v>2.357798986696058E-2</v>
      </c>
      <c r="P22" s="22"/>
    </row>
    <row r="23" spans="2:16" x14ac:dyDescent="0.25">
      <c r="B23" s="20"/>
      <c r="D23" s="28" t="s">
        <v>7</v>
      </c>
      <c r="E23" s="40">
        <f>+(I13/E13)^(1/4)-1</f>
        <v>2.4343590846242824E-2</v>
      </c>
      <c r="G23" s="28" t="s">
        <v>7</v>
      </c>
      <c r="H23" s="60">
        <f t="shared" si="2"/>
        <v>7.9319464379096649E-2</v>
      </c>
      <c r="I23" s="60">
        <f t="shared" si="2"/>
        <v>3.5710658804430695E-2</v>
      </c>
      <c r="J23" s="60">
        <f t="shared" si="2"/>
        <v>3.1856428394488212E-2</v>
      </c>
      <c r="K23" s="60">
        <f t="shared" si="2"/>
        <v>-3.3504226098009515E-2</v>
      </c>
      <c r="L23" s="61">
        <f t="shared" si="2"/>
        <v>-6.4869269430277154E-2</v>
      </c>
      <c r="M23" s="58">
        <f>+N13/M13-1</f>
        <v>-6.4869269430277154E-2</v>
      </c>
      <c r="N23" s="57">
        <f>+(N13/J13)^(1/4)-1</f>
        <v>-8.6374654001162288E-3</v>
      </c>
      <c r="P23" s="22"/>
    </row>
    <row r="24" spans="2:16" x14ac:dyDescent="0.25">
      <c r="B24" s="20"/>
      <c r="D24" s="28" t="s">
        <v>8</v>
      </c>
      <c r="E24" s="40">
        <f>+(I14/E14)^(1/4)-1</f>
        <v>6.7752676872286699E-2</v>
      </c>
      <c r="G24" s="28" t="s">
        <v>8</v>
      </c>
      <c r="H24" s="60">
        <f t="shared" si="2"/>
        <v>0.11933472726771677</v>
      </c>
      <c r="I24" s="60">
        <f t="shared" si="2"/>
        <v>1.5979834084462796E-2</v>
      </c>
      <c r="J24" s="60">
        <f t="shared" si="2"/>
        <v>7.1763395908466254E-2</v>
      </c>
      <c r="K24" s="60">
        <f t="shared" si="2"/>
        <v>6.2836958542479948E-2</v>
      </c>
      <c r="L24" s="61">
        <f t="shared" si="2"/>
        <v>1.9980348211938281E-2</v>
      </c>
      <c r="M24" s="58">
        <f>+N14/M14-1</f>
        <v>1.9980348211938281E-2</v>
      </c>
      <c r="N24" s="57">
        <f>+(N14/J14)^(1/4)-1</f>
        <v>4.2342906308722172E-2</v>
      </c>
      <c r="P24" s="22"/>
    </row>
    <row r="25" spans="2:16" x14ac:dyDescent="0.25">
      <c r="B25" s="20"/>
      <c r="D25" s="28" t="s">
        <v>9</v>
      </c>
      <c r="E25" s="40">
        <f>+(I15/E15)^(1/4)-1</f>
        <v>3.8150601076582857E-2</v>
      </c>
      <c r="G25" s="28" t="s">
        <v>9</v>
      </c>
      <c r="H25" s="60">
        <f t="shared" si="2"/>
        <v>9.421340815880197E-2</v>
      </c>
      <c r="I25" s="60">
        <f t="shared" si="2"/>
        <v>1.6744826015923531E-2</v>
      </c>
      <c r="J25" s="60">
        <f t="shared" si="2"/>
        <v>2.2095198334930455E-3</v>
      </c>
      <c r="K25" s="60">
        <f t="shared" si="2"/>
        <v>5.6622211392487687E-2</v>
      </c>
      <c r="L25" s="61">
        <f t="shared" si="2"/>
        <v>1.6006434151141224E-3</v>
      </c>
      <c r="M25" s="58">
        <f>+N15/M15-1</f>
        <v>1.6006434151141224E-3</v>
      </c>
      <c r="N25" s="57">
        <f>+(N15/J15)^(1/4)-1</f>
        <v>1.9051673110106915E-2</v>
      </c>
      <c r="P25" s="22"/>
    </row>
    <row r="26" spans="2:16" x14ac:dyDescent="0.25">
      <c r="B26" s="20"/>
      <c r="D26" s="48" t="s">
        <v>1</v>
      </c>
      <c r="E26" s="50">
        <f>+(I16/E16)^(1/4)-1</f>
        <v>4.1910066279529756E-2</v>
      </c>
      <c r="G26" s="32" t="s">
        <v>1</v>
      </c>
      <c r="H26" s="62">
        <f t="shared" si="2"/>
        <v>9.6607172727227075E-2</v>
      </c>
      <c r="I26" s="62">
        <f t="shared" si="2"/>
        <v>2.9119856930272414E-2</v>
      </c>
      <c r="J26" s="62">
        <f t="shared" si="2"/>
        <v>3.8484909915020626E-2</v>
      </c>
      <c r="K26" s="62">
        <f t="shared" si="2"/>
        <v>1.1025025571784974E-2</v>
      </c>
      <c r="L26" s="63">
        <f t="shared" si="2"/>
        <v>-2.0545645043179794E-2</v>
      </c>
      <c r="M26" s="59">
        <f>+N16/M16-1</f>
        <v>-2.0545645043179794E-2</v>
      </c>
      <c r="N26" s="46">
        <f>+(N16/J16)^(1/4)-1</f>
        <v>1.4268794289212794E-2</v>
      </c>
      <c r="P26" s="22"/>
    </row>
    <row r="27" spans="2:16" x14ac:dyDescent="0.25">
      <c r="B27" s="20"/>
      <c r="D27" s="51" t="s">
        <v>33</v>
      </c>
      <c r="E27" s="52">
        <v>6.1736046576806647E-2</v>
      </c>
      <c r="G27" s="44" t="s">
        <v>33</v>
      </c>
      <c r="H27" s="45"/>
      <c r="I27" s="45"/>
      <c r="J27" s="45"/>
      <c r="K27" s="45"/>
      <c r="L27" s="45"/>
      <c r="M27" s="59">
        <v>3.88248636166868E-2</v>
      </c>
      <c r="N27" s="46">
        <v>3.8272003449700387E-2</v>
      </c>
      <c r="P27" s="22"/>
    </row>
    <row r="28" spans="2:16" x14ac:dyDescent="0.25">
      <c r="B28" s="20"/>
      <c r="C28" s="47"/>
      <c r="E28" s="43"/>
      <c r="F28" s="43"/>
      <c r="G28" s="142" t="s">
        <v>37</v>
      </c>
      <c r="H28" s="142"/>
      <c r="I28" s="142"/>
      <c r="J28" s="142"/>
      <c r="K28" s="142"/>
      <c r="L28" s="142"/>
      <c r="M28" s="142"/>
      <c r="P28" s="22"/>
    </row>
    <row r="29" spans="2:16" x14ac:dyDescent="0.25">
      <c r="B29" s="20"/>
      <c r="C29" s="37"/>
      <c r="E29" s="21"/>
      <c r="F29" s="21"/>
      <c r="G29" s="143" t="s">
        <v>32</v>
      </c>
      <c r="H29" s="143"/>
      <c r="I29" s="143"/>
      <c r="J29" s="143"/>
      <c r="K29" s="143"/>
      <c r="L29" s="143"/>
      <c r="M29" s="143"/>
      <c r="N29" s="143"/>
      <c r="P29" s="22"/>
    </row>
    <row r="30" spans="2:16" x14ac:dyDescent="0.25">
      <c r="B30" s="20"/>
      <c r="C30" s="37"/>
      <c r="E30" s="21"/>
      <c r="F30" s="21"/>
      <c r="G30" s="64"/>
      <c r="H30" s="64"/>
      <c r="I30" s="64"/>
      <c r="J30" s="64"/>
      <c r="K30" s="64"/>
      <c r="L30" s="64"/>
      <c r="M30" s="64"/>
      <c r="N30" s="64"/>
      <c r="P30" s="22"/>
    </row>
    <row r="31" spans="2:16" x14ac:dyDescent="0.25">
      <c r="B31" s="20"/>
      <c r="C31" s="37"/>
      <c r="E31" s="145" t="s">
        <v>38</v>
      </c>
      <c r="F31" s="145"/>
      <c r="G31" s="145"/>
      <c r="H31" s="145"/>
      <c r="I31" s="145"/>
      <c r="J31" s="145"/>
      <c r="K31" s="145"/>
      <c r="L31" s="145"/>
      <c r="M31" s="145"/>
      <c r="N31" s="64"/>
      <c r="P31" s="22"/>
    </row>
    <row r="32" spans="2:16" x14ac:dyDescent="0.25">
      <c r="B32" s="20"/>
      <c r="C32" s="37"/>
      <c r="E32" s="144" t="s">
        <v>12</v>
      </c>
      <c r="F32" s="144"/>
      <c r="G32" s="144"/>
      <c r="H32" s="144"/>
      <c r="I32" s="144"/>
      <c r="J32" s="144"/>
      <c r="K32" s="144"/>
      <c r="L32" s="144"/>
      <c r="M32" s="144"/>
      <c r="N32" s="64"/>
      <c r="P32" s="22"/>
    </row>
    <row r="33" spans="1:24" x14ac:dyDescent="0.25">
      <c r="B33" s="20"/>
      <c r="C33" s="37"/>
      <c r="E33" s="30" t="s">
        <v>25</v>
      </c>
      <c r="F33" s="66"/>
      <c r="G33" s="67"/>
      <c r="H33" s="70" t="s">
        <v>6</v>
      </c>
      <c r="I33" s="70" t="s">
        <v>7</v>
      </c>
      <c r="J33" s="70" t="s">
        <v>8</v>
      </c>
      <c r="K33" s="70" t="s">
        <v>9</v>
      </c>
      <c r="L33" s="70" t="s">
        <v>5</v>
      </c>
      <c r="M33" s="70" t="s">
        <v>26</v>
      </c>
      <c r="N33" s="3"/>
      <c r="P33" s="22"/>
    </row>
    <row r="34" spans="1:24" x14ac:dyDescent="0.25">
      <c r="B34" s="20"/>
      <c r="C34" s="37"/>
      <c r="E34" s="68" t="s">
        <v>23</v>
      </c>
      <c r="F34" s="69"/>
      <c r="G34" s="69"/>
      <c r="H34" s="72">
        <v>550652</v>
      </c>
      <c r="I34" s="72">
        <v>1933865</v>
      </c>
      <c r="J34" s="72">
        <v>1301501</v>
      </c>
      <c r="K34" s="72">
        <v>924873</v>
      </c>
      <c r="L34" s="72">
        <v>4710891</v>
      </c>
      <c r="M34" s="73">
        <v>0.22946646521600497</v>
      </c>
      <c r="N34" s="3"/>
      <c r="P34" s="22"/>
    </row>
    <row r="35" spans="1:24" x14ac:dyDescent="0.25">
      <c r="B35" s="20"/>
      <c r="C35" s="37"/>
      <c r="E35" s="68" t="s">
        <v>15</v>
      </c>
      <c r="F35" s="69"/>
      <c r="G35" s="69"/>
      <c r="H35" s="72">
        <v>882426</v>
      </c>
      <c r="I35" s="72">
        <v>786807</v>
      </c>
      <c r="J35" s="72">
        <v>1493021</v>
      </c>
      <c r="K35" s="72">
        <v>371363</v>
      </c>
      <c r="L35" s="72">
        <v>3533617</v>
      </c>
      <c r="M35" s="73">
        <v>0.17212170742587418</v>
      </c>
      <c r="N35" s="3"/>
      <c r="P35" s="22"/>
    </row>
    <row r="36" spans="1:24" x14ac:dyDescent="0.25">
      <c r="B36" s="20"/>
      <c r="C36" s="37"/>
      <c r="E36" s="68" t="s">
        <v>2</v>
      </c>
      <c r="F36" s="69"/>
      <c r="G36" s="69"/>
      <c r="H36" s="72">
        <v>323425</v>
      </c>
      <c r="I36" s="72">
        <v>1469268</v>
      </c>
      <c r="J36" s="72">
        <v>669657</v>
      </c>
      <c r="K36" s="72">
        <v>729654</v>
      </c>
      <c r="L36" s="72">
        <v>3192004</v>
      </c>
      <c r="M36" s="73">
        <v>0.15548181327807176</v>
      </c>
      <c r="N36" s="3"/>
      <c r="P36" s="22"/>
    </row>
    <row r="37" spans="1:24" x14ac:dyDescent="0.25">
      <c r="B37" s="20"/>
      <c r="C37" s="37"/>
      <c r="E37" s="68" t="s">
        <v>3</v>
      </c>
      <c r="F37" s="69"/>
      <c r="G37" s="69"/>
      <c r="H37" s="72">
        <v>123140</v>
      </c>
      <c r="I37" s="72">
        <v>625150</v>
      </c>
      <c r="J37" s="72">
        <v>535929</v>
      </c>
      <c r="K37" s="72">
        <v>623648</v>
      </c>
      <c r="L37" s="72">
        <v>1907867</v>
      </c>
      <c r="M37" s="73">
        <v>9.2931782245070788E-2</v>
      </c>
      <c r="N37" s="3"/>
      <c r="P37" s="22"/>
    </row>
    <row r="38" spans="1:24" x14ac:dyDescent="0.25">
      <c r="B38" s="20"/>
      <c r="C38" s="37"/>
      <c r="E38" s="68" t="s">
        <v>22</v>
      </c>
      <c r="F38" s="69"/>
      <c r="G38" s="69"/>
      <c r="H38" s="72">
        <v>281609</v>
      </c>
      <c r="I38" s="72">
        <v>654393</v>
      </c>
      <c r="J38" s="72">
        <v>505111</v>
      </c>
      <c r="K38" s="72">
        <v>322107</v>
      </c>
      <c r="L38" s="72">
        <v>1763220</v>
      </c>
      <c r="M38" s="73">
        <v>8.5886058666643811E-2</v>
      </c>
      <c r="N38" s="3"/>
      <c r="P38" s="22"/>
    </row>
    <row r="39" spans="1:24" x14ac:dyDescent="0.25">
      <c r="B39" s="20"/>
      <c r="C39" s="37"/>
      <c r="E39" s="68" t="s">
        <v>17</v>
      </c>
      <c r="F39" s="69"/>
      <c r="G39" s="69"/>
      <c r="H39" s="72">
        <v>115525</v>
      </c>
      <c r="I39" s="72">
        <v>1147837</v>
      </c>
      <c r="J39" s="72">
        <v>53103</v>
      </c>
      <c r="K39" s="72">
        <v>277218</v>
      </c>
      <c r="L39" s="72">
        <v>1593683</v>
      </c>
      <c r="M39" s="73">
        <v>7.762794865872262E-2</v>
      </c>
      <c r="N39" s="3"/>
      <c r="P39" s="22"/>
    </row>
    <row r="40" spans="1:24" x14ac:dyDescent="0.25">
      <c r="B40" s="20"/>
      <c r="C40" s="37"/>
      <c r="E40" s="68" t="s">
        <v>4</v>
      </c>
      <c r="F40" s="69"/>
      <c r="G40" s="69"/>
      <c r="H40" s="72">
        <v>277661</v>
      </c>
      <c r="I40" s="72">
        <v>223984</v>
      </c>
      <c r="J40" s="72">
        <v>490960</v>
      </c>
      <c r="K40" s="72">
        <v>343358</v>
      </c>
      <c r="L40" s="72">
        <v>1335963</v>
      </c>
      <c r="M40" s="73">
        <v>6.5074464102304566E-2</v>
      </c>
      <c r="N40" s="3"/>
      <c r="P40" s="22"/>
    </row>
    <row r="41" spans="1:24" x14ac:dyDescent="0.25">
      <c r="B41" s="20"/>
      <c r="C41" s="37"/>
      <c r="E41" s="68" t="s">
        <v>19</v>
      </c>
      <c r="F41" s="69"/>
      <c r="G41" s="69"/>
      <c r="H41" s="72">
        <v>116613</v>
      </c>
      <c r="I41" s="72">
        <v>419236</v>
      </c>
      <c r="J41" s="72">
        <v>151471</v>
      </c>
      <c r="K41" s="72">
        <v>177759</v>
      </c>
      <c r="L41" s="72">
        <v>865079</v>
      </c>
      <c r="M41" s="73">
        <v>4.2137807956625695E-2</v>
      </c>
      <c r="N41" s="3"/>
      <c r="P41" s="22"/>
    </row>
    <row r="42" spans="1:24" x14ac:dyDescent="0.25">
      <c r="B42" s="20"/>
      <c r="C42" s="37"/>
      <c r="E42" s="68" t="s">
        <v>21</v>
      </c>
      <c r="F42" s="69"/>
      <c r="G42" s="69"/>
      <c r="H42" s="72">
        <v>54525</v>
      </c>
      <c r="I42" s="72">
        <v>263855</v>
      </c>
      <c r="J42" s="72">
        <v>187766</v>
      </c>
      <c r="K42" s="72">
        <v>183238</v>
      </c>
      <c r="L42" s="72">
        <v>689384</v>
      </c>
      <c r="M42" s="73">
        <v>3.3579743122154677E-2</v>
      </c>
      <c r="N42" s="3"/>
      <c r="P42" s="22"/>
    </row>
    <row r="43" spans="1:24" x14ac:dyDescent="0.25">
      <c r="B43" s="20"/>
      <c r="C43" s="37"/>
      <c r="E43" s="68" t="s">
        <v>20</v>
      </c>
      <c r="F43" s="69"/>
      <c r="G43" s="69"/>
      <c r="H43" s="72">
        <v>40944</v>
      </c>
      <c r="I43" s="72">
        <v>275419</v>
      </c>
      <c r="J43" s="72">
        <v>167455</v>
      </c>
      <c r="K43" s="72">
        <v>162791</v>
      </c>
      <c r="L43" s="72">
        <v>646609</v>
      </c>
      <c r="M43" s="73">
        <v>3.1496182273556265E-2</v>
      </c>
      <c r="N43" s="3"/>
      <c r="P43" s="22"/>
    </row>
    <row r="44" spans="1:24" x14ac:dyDescent="0.25">
      <c r="B44" s="20"/>
      <c r="C44" s="37"/>
      <c r="E44" s="68" t="s">
        <v>18</v>
      </c>
      <c r="F44" s="69"/>
      <c r="G44" s="69"/>
      <c r="H44" s="72">
        <v>33888</v>
      </c>
      <c r="I44" s="72">
        <v>68842</v>
      </c>
      <c r="J44" s="72">
        <v>49011</v>
      </c>
      <c r="K44" s="72">
        <v>53774</v>
      </c>
      <c r="L44" s="72">
        <v>205515</v>
      </c>
      <c r="M44" s="73">
        <v>1.0010590480413846E-2</v>
      </c>
      <c r="N44" s="3"/>
      <c r="P44" s="22"/>
    </row>
    <row r="45" spans="1:24" x14ac:dyDescent="0.25">
      <c r="B45" s="20"/>
      <c r="C45" s="37"/>
      <c r="E45" s="68" t="s">
        <v>16</v>
      </c>
      <c r="F45" s="69"/>
      <c r="G45" s="69"/>
      <c r="H45" s="72">
        <v>485</v>
      </c>
      <c r="I45" s="72">
        <v>63683</v>
      </c>
      <c r="J45" s="72">
        <v>4656</v>
      </c>
      <c r="K45" s="72">
        <v>17102</v>
      </c>
      <c r="L45" s="72">
        <v>85926</v>
      </c>
      <c r="M45" s="73">
        <v>4.1854365745567969E-3</v>
      </c>
      <c r="N45" s="3"/>
      <c r="P45" s="22"/>
    </row>
    <row r="46" spans="1:24" s="65" customFormat="1" x14ac:dyDescent="0.25">
      <c r="A46" s="8"/>
      <c r="B46" s="21"/>
      <c r="C46" s="37"/>
      <c r="D46" s="21"/>
      <c r="E46" s="71"/>
      <c r="H46" s="71"/>
      <c r="I46" s="8"/>
      <c r="J46" s="71"/>
      <c r="K46" s="71"/>
      <c r="L46" s="71"/>
      <c r="M46" s="71"/>
      <c r="O46" s="21"/>
      <c r="P46" s="21"/>
      <c r="Q46" s="15"/>
      <c r="R46" s="15"/>
      <c r="S46" s="15"/>
      <c r="T46" s="15"/>
      <c r="U46" s="15"/>
      <c r="V46" s="15"/>
      <c r="W46" s="15"/>
      <c r="X46" s="15"/>
    </row>
    <row r="47" spans="1:24" x14ac:dyDescent="0.25">
      <c r="B47" s="20"/>
      <c r="C47" s="37"/>
      <c r="E47" s="137" t="s">
        <v>24</v>
      </c>
      <c r="F47" s="138"/>
      <c r="G47" s="139"/>
      <c r="H47" s="74">
        <v>2800893</v>
      </c>
      <c r="I47" s="75">
        <v>7932339</v>
      </c>
      <c r="J47" s="75">
        <v>5609641</v>
      </c>
      <c r="K47" s="75">
        <v>4186885</v>
      </c>
      <c r="L47" s="75">
        <v>20529758</v>
      </c>
      <c r="M47" s="78">
        <v>1</v>
      </c>
      <c r="N47" s="3"/>
      <c r="P47" s="22"/>
    </row>
    <row r="48" spans="1:24" x14ac:dyDescent="0.25">
      <c r="B48" s="20"/>
      <c r="C48" s="37"/>
      <c r="E48" s="134" t="s">
        <v>27</v>
      </c>
      <c r="F48" s="135"/>
      <c r="G48" s="136"/>
      <c r="H48" s="76">
        <v>0.13643088242930093</v>
      </c>
      <c r="I48" s="76">
        <v>0.38638248926265961</v>
      </c>
      <c r="J48" s="76">
        <v>0.27324438018217262</v>
      </c>
      <c r="K48" s="76">
        <v>0.20394224812586687</v>
      </c>
      <c r="L48" s="78">
        <v>1</v>
      </c>
      <c r="M48" s="77"/>
      <c r="N48" s="3"/>
      <c r="P48" s="22"/>
    </row>
    <row r="49" spans="2:16" x14ac:dyDescent="0.25">
      <c r="B49" s="20"/>
      <c r="C49" s="37"/>
      <c r="E49" s="21"/>
      <c r="F49" s="21"/>
      <c r="G49" s="64"/>
      <c r="H49" s="64"/>
      <c r="I49" s="64"/>
      <c r="J49" s="64"/>
      <c r="K49" s="64"/>
      <c r="L49" s="64"/>
      <c r="M49" s="64"/>
      <c r="N49" s="64"/>
      <c r="P49" s="22"/>
    </row>
    <row r="50" spans="2:16" x14ac:dyDescent="0.25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38"/>
      <c r="M50" s="24"/>
      <c r="N50" s="24"/>
      <c r="O50" s="24"/>
      <c r="P50" s="25"/>
    </row>
  </sheetData>
  <sortState ref="E34:M45">
    <sortCondition descending="1" ref="M34:M45"/>
  </sortState>
  <mergeCells count="12">
    <mergeCell ref="B1:O2"/>
    <mergeCell ref="E48:G48"/>
    <mergeCell ref="E47:G47"/>
    <mergeCell ref="D9:N9"/>
    <mergeCell ref="D10:N10"/>
    <mergeCell ref="D17:N17"/>
    <mergeCell ref="G28:M28"/>
    <mergeCell ref="G19:N19"/>
    <mergeCell ref="G20:N20"/>
    <mergeCell ref="G29:N29"/>
    <mergeCell ref="E32:M32"/>
    <mergeCell ref="E31:M31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5"/>
  <sheetViews>
    <sheetView zoomScaleNormal="100" workbookViewId="0">
      <selection activeCell="H5" sqref="H5"/>
    </sheetView>
  </sheetViews>
  <sheetFormatPr baseColWidth="10" defaultColWidth="0" defaultRowHeight="15" x14ac:dyDescent="0.25"/>
  <cols>
    <col min="1" max="1" width="11.7109375" style="1" customWidth="1"/>
    <col min="2" max="2" width="11.7109375" style="19" customWidth="1"/>
    <col min="3" max="15" width="10.7109375" style="19" customWidth="1"/>
    <col min="16" max="16" width="11.7109375" style="19" customWidth="1"/>
    <col min="17" max="17" width="2.42578125" style="7" customWidth="1"/>
    <col min="18" max="18" width="14" style="7" customWidth="1"/>
    <col min="19" max="19" width="16.7109375" style="7" customWidth="1"/>
    <col min="20" max="20" width="13.85546875" style="7" customWidth="1"/>
    <col min="21" max="21" width="13.28515625" style="7" customWidth="1"/>
    <col min="22" max="22" width="12.85546875" style="7" customWidth="1"/>
    <col min="23" max="23" width="13.5703125" style="7" customWidth="1"/>
    <col min="24" max="24" width="1.7109375" style="7" customWidth="1"/>
    <col min="25" max="16384" width="11.42578125" style="3" hidden="1"/>
  </cols>
  <sheetData>
    <row r="1" spans="2:23" x14ac:dyDescent="0.25">
      <c r="B1" s="133" t="s">
        <v>88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8"/>
    </row>
    <row r="2" spans="2:23" x14ac:dyDescent="0.25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8"/>
    </row>
    <row r="3" spans="2:23" x14ac:dyDescent="0.25">
      <c r="B3" s="26" t="str">
        <f>+B7</f>
        <v xml:space="preserve">1. Indicadores de Pobreza </v>
      </c>
      <c r="C3" s="5"/>
      <c r="D3" s="5"/>
      <c r="E3" s="5"/>
      <c r="F3" s="5"/>
      <c r="G3" s="5"/>
      <c r="H3" s="26"/>
      <c r="I3" s="5"/>
      <c r="J3" s="5"/>
      <c r="K3" s="5"/>
      <c r="L3" s="5"/>
      <c r="M3" s="26"/>
      <c r="N3" s="5"/>
      <c r="O3" s="5"/>
      <c r="P3" s="17"/>
    </row>
    <row r="4" spans="2:23" x14ac:dyDescent="0.25">
      <c r="B4" s="26" t="str">
        <f>+B33</f>
        <v>2. Indicadores de Pobreza  extrema</v>
      </c>
      <c r="C4" s="5"/>
      <c r="D4" s="5"/>
      <c r="E4" s="5"/>
      <c r="F4" s="5"/>
      <c r="G4" s="5"/>
      <c r="H4" s="26"/>
      <c r="I4" s="5"/>
      <c r="J4" s="5"/>
      <c r="K4" s="5"/>
      <c r="L4" s="5"/>
      <c r="M4" s="26"/>
      <c r="N4" s="5"/>
      <c r="O4" s="5"/>
      <c r="P4" s="17"/>
      <c r="R4" s="15"/>
      <c r="S4" s="15"/>
      <c r="T4" s="15"/>
      <c r="U4" s="15"/>
      <c r="V4" s="15"/>
      <c r="W4" s="15"/>
    </row>
    <row r="5" spans="2:23" x14ac:dyDescent="0.25">
      <c r="B5" s="16"/>
      <c r="R5" s="15"/>
      <c r="S5" s="15"/>
      <c r="T5" s="15"/>
      <c r="U5" s="15"/>
      <c r="V5" s="15"/>
      <c r="W5" s="15"/>
    </row>
    <row r="7" spans="2:23" x14ac:dyDescent="0.25">
      <c r="B7" s="95" t="s">
        <v>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15"/>
      <c r="R7" s="15"/>
    </row>
    <row r="8" spans="2:23" x14ac:dyDescent="0.25">
      <c r="B8" s="9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5"/>
      <c r="Q8" s="15"/>
      <c r="R8" s="15"/>
    </row>
    <row r="9" spans="2:23" x14ac:dyDescent="0.25">
      <c r="B9" s="146" t="s">
        <v>39</v>
      </c>
      <c r="C9" s="146"/>
      <c r="D9" s="146"/>
      <c r="E9" s="146"/>
      <c r="F9" s="146"/>
      <c r="G9" s="146"/>
      <c r="H9" s="146"/>
      <c r="J9" s="146" t="s">
        <v>39</v>
      </c>
      <c r="K9" s="146"/>
      <c r="L9" s="146"/>
      <c r="M9" s="146"/>
      <c r="N9" s="146"/>
      <c r="O9" s="146"/>
      <c r="P9" s="146"/>
    </row>
    <row r="10" spans="2:23" x14ac:dyDescent="0.25">
      <c r="B10" s="147" t="s">
        <v>28</v>
      </c>
      <c r="C10" s="147"/>
      <c r="D10" s="147"/>
      <c r="E10" s="147"/>
      <c r="F10" s="147"/>
      <c r="G10" s="147"/>
      <c r="H10" s="147"/>
      <c r="J10" s="147" t="s">
        <v>47</v>
      </c>
      <c r="K10" s="147"/>
      <c r="L10" s="147"/>
      <c r="M10" s="147"/>
      <c r="N10" s="147"/>
      <c r="O10" s="147"/>
      <c r="P10" s="147"/>
    </row>
    <row r="11" spans="2:23" x14ac:dyDescent="0.25">
      <c r="B11" s="30" t="s">
        <v>40</v>
      </c>
      <c r="C11" s="31">
        <v>2012</v>
      </c>
      <c r="D11" s="31">
        <v>2013</v>
      </c>
      <c r="E11" s="31">
        <v>2014</v>
      </c>
      <c r="F11" s="31">
        <v>2015</v>
      </c>
      <c r="G11" s="31">
        <v>2016</v>
      </c>
      <c r="H11" s="39" t="s">
        <v>44</v>
      </c>
      <c r="J11" s="30" t="s">
        <v>40</v>
      </c>
      <c r="K11" s="31">
        <v>2012</v>
      </c>
      <c r="L11" s="31">
        <v>2013</v>
      </c>
      <c r="M11" s="31">
        <v>2014</v>
      </c>
      <c r="N11" s="31">
        <v>2015</v>
      </c>
      <c r="O11" s="31">
        <v>2016</v>
      </c>
      <c r="P11" s="39" t="s">
        <v>57</v>
      </c>
      <c r="R11" s="39" t="s">
        <v>59</v>
      </c>
    </row>
    <row r="12" spans="2:23" x14ac:dyDescent="0.25">
      <c r="B12" s="28" t="s">
        <v>6</v>
      </c>
      <c r="C12" s="84">
        <v>0.44478934578342499</v>
      </c>
      <c r="D12" s="83">
        <v>0.47313846912128765</v>
      </c>
      <c r="E12" s="83">
        <v>0.51311013099087144</v>
      </c>
      <c r="F12" s="83">
        <v>0.42287140417526137</v>
      </c>
      <c r="G12" s="84">
        <v>0.39709973249465802</v>
      </c>
      <c r="H12" s="80">
        <f t="shared" ref="H12:H17" si="0">+(G12-C12)*100</f>
        <v>-4.7689613288766974</v>
      </c>
      <c r="J12" s="28" t="s">
        <v>6</v>
      </c>
      <c r="K12" s="86">
        <v>194002.26823425293</v>
      </c>
      <c r="L12" s="87">
        <v>206989.54991912842</v>
      </c>
      <c r="M12" s="87">
        <v>226787.11826705933</v>
      </c>
      <c r="N12" s="87">
        <v>187663.49892807007</v>
      </c>
      <c r="O12" s="86">
        <v>175546.0305480957</v>
      </c>
      <c r="P12" s="88">
        <f>+O12-K12</f>
        <v>-18456.237686157227</v>
      </c>
      <c r="R12" s="88">
        <f>+O12-N12</f>
        <v>-12117.468379974365</v>
      </c>
    </row>
    <row r="13" spans="2:23" x14ac:dyDescent="0.25">
      <c r="B13" s="28" t="s">
        <v>7</v>
      </c>
      <c r="C13" s="83">
        <v>0.41775871567020395</v>
      </c>
      <c r="D13" s="83">
        <v>0.37405423442886288</v>
      </c>
      <c r="E13" s="83">
        <v>0.35241174823268118</v>
      </c>
      <c r="F13" s="83">
        <v>0.3497084887749406</v>
      </c>
      <c r="G13" s="83">
        <v>0.34165055173040659</v>
      </c>
      <c r="H13" s="80">
        <f t="shared" si="0"/>
        <v>-7.6108163939797358</v>
      </c>
      <c r="J13" s="28" t="s">
        <v>7</v>
      </c>
      <c r="K13" s="87">
        <v>420331.27575683594</v>
      </c>
      <c r="L13" s="87">
        <v>384956.36971187592</v>
      </c>
      <c r="M13" s="87">
        <v>367941.3904876709</v>
      </c>
      <c r="N13" s="87">
        <v>368426.14876937866</v>
      </c>
      <c r="O13" s="87">
        <v>359497.41226196289</v>
      </c>
      <c r="P13" s="88">
        <f t="shared" ref="P13:P17" si="1">+O13-K13</f>
        <v>-60833.863494873047</v>
      </c>
      <c r="R13" s="88">
        <f t="shared" ref="R13:R17" si="2">+O13-N13</f>
        <v>-8928.7365074157715</v>
      </c>
    </row>
    <row r="14" spans="2:23" x14ac:dyDescent="0.25">
      <c r="B14" s="28" t="s">
        <v>8</v>
      </c>
      <c r="C14" s="84">
        <v>0.29647244523768268</v>
      </c>
      <c r="D14" s="83">
        <v>0.29989052499212365</v>
      </c>
      <c r="E14" s="83">
        <v>0.28397263853058402</v>
      </c>
      <c r="F14" s="83">
        <v>0.27551415977363281</v>
      </c>
      <c r="G14" s="83">
        <v>0.2352708811748693</v>
      </c>
      <c r="H14" s="80">
        <f t="shared" si="0"/>
        <v>-6.1201564062813381</v>
      </c>
      <c r="J14" s="28" t="s">
        <v>8</v>
      </c>
      <c r="K14" s="86">
        <v>241005.50621032715</v>
      </c>
      <c r="L14" s="87">
        <v>249134.91963195801</v>
      </c>
      <c r="M14" s="87">
        <v>239585.48080444336</v>
      </c>
      <c r="N14" s="87">
        <v>235624.58890533447</v>
      </c>
      <c r="O14" s="87">
        <v>202648.571434021</v>
      </c>
      <c r="P14" s="88">
        <f t="shared" si="1"/>
        <v>-38356.934776306152</v>
      </c>
      <c r="R14" s="88">
        <f t="shared" si="2"/>
        <v>-32976.017471313477</v>
      </c>
    </row>
    <row r="15" spans="2:23" x14ac:dyDescent="0.25">
      <c r="B15" s="28" t="s">
        <v>9</v>
      </c>
      <c r="C15" s="83">
        <v>0.13235631130758818</v>
      </c>
      <c r="D15" s="83">
        <v>0.13405872005704</v>
      </c>
      <c r="E15" s="84">
        <v>0.1393135691525737</v>
      </c>
      <c r="F15" s="83">
        <v>0.11440023642643149</v>
      </c>
      <c r="G15" s="84">
        <v>0.12679842493292842</v>
      </c>
      <c r="H15" s="80">
        <f t="shared" si="0"/>
        <v>-0.55578863746597595</v>
      </c>
      <c r="J15" s="28" t="s">
        <v>9</v>
      </c>
      <c r="K15" s="87">
        <v>64563.580436706543</v>
      </c>
      <c r="L15" s="87">
        <v>66277.60977935791</v>
      </c>
      <c r="M15" s="86">
        <v>69140.090595245361</v>
      </c>
      <c r="N15" s="87">
        <v>57960.620258331299</v>
      </c>
      <c r="O15" s="86">
        <v>64096.202363967896</v>
      </c>
      <c r="P15" s="88">
        <f t="shared" si="1"/>
        <v>-467.37807273864746</v>
      </c>
      <c r="R15" s="88">
        <f t="shared" si="2"/>
        <v>6135.5821056365967</v>
      </c>
      <c r="S15" s="7" t="s">
        <v>61</v>
      </c>
    </row>
    <row r="16" spans="2:23" x14ac:dyDescent="0.25">
      <c r="B16" s="32" t="s">
        <v>41</v>
      </c>
      <c r="C16" s="34">
        <v>0.33535927052154213</v>
      </c>
      <c r="D16" s="34">
        <v>0.32501153002750549</v>
      </c>
      <c r="E16" s="34">
        <v>0.31968959508947592</v>
      </c>
      <c r="F16" s="34">
        <v>0.29717505282416923</v>
      </c>
      <c r="G16" s="34">
        <v>0.28023325235620128</v>
      </c>
      <c r="H16" s="82">
        <f t="shared" si="0"/>
        <v>-5.5126018165340849</v>
      </c>
      <c r="J16" s="32" t="s">
        <v>41</v>
      </c>
      <c r="K16" s="89">
        <v>919902.63063812256</v>
      </c>
      <c r="L16" s="89">
        <v>907358.44904232025</v>
      </c>
      <c r="M16" s="89">
        <v>903454.08015441895</v>
      </c>
      <c r="N16" s="89">
        <v>849674.8568611145</v>
      </c>
      <c r="O16" s="89">
        <v>801788.21660804749</v>
      </c>
      <c r="P16" s="90">
        <f t="shared" si="1"/>
        <v>-118114.41403007507</v>
      </c>
      <c r="R16" s="90">
        <f t="shared" si="2"/>
        <v>-47886.640253067017</v>
      </c>
      <c r="S16" s="127">
        <f>+O16/N16-1</f>
        <v>-5.6358782264042451E-2</v>
      </c>
    </row>
    <row r="17" spans="2:18" x14ac:dyDescent="0.25">
      <c r="B17" s="48" t="s">
        <v>34</v>
      </c>
      <c r="C17" s="49">
        <v>0.25810782440564983</v>
      </c>
      <c r="D17" s="49">
        <v>0.23911744657236667</v>
      </c>
      <c r="E17" s="49">
        <v>0.22727381417180462</v>
      </c>
      <c r="F17" s="49">
        <v>0.21771648102989796</v>
      </c>
      <c r="G17" s="49">
        <v>0.20742382507781526</v>
      </c>
      <c r="H17" s="81">
        <f t="shared" si="0"/>
        <v>-5.068399932783457</v>
      </c>
      <c r="J17" s="48" t="s">
        <v>34</v>
      </c>
      <c r="K17" s="91">
        <v>7880757.1109409332</v>
      </c>
      <c r="L17" s="91">
        <v>7416799.5002565384</v>
      </c>
      <c r="M17" s="91">
        <v>7107395.0261421204</v>
      </c>
      <c r="N17" s="91">
        <v>6893098.4181804657</v>
      </c>
      <c r="O17" s="91">
        <v>6615494.7182254791</v>
      </c>
      <c r="P17" s="92">
        <f t="shared" si="1"/>
        <v>-1265262.3927154541</v>
      </c>
      <c r="R17" s="92">
        <f t="shared" si="2"/>
        <v>-277603.69995498657</v>
      </c>
    </row>
    <row r="18" spans="2:18" x14ac:dyDescent="0.25">
      <c r="B18" s="142" t="s">
        <v>42</v>
      </c>
      <c r="C18" s="142"/>
      <c r="D18" s="142"/>
      <c r="E18" s="142"/>
      <c r="F18" s="142"/>
      <c r="G18" s="142"/>
      <c r="H18" s="3"/>
      <c r="J18" s="142" t="s">
        <v>48</v>
      </c>
      <c r="K18" s="142"/>
      <c r="L18" s="142"/>
      <c r="M18" s="142"/>
      <c r="N18" s="142"/>
      <c r="O18" s="142"/>
      <c r="P18" s="142"/>
    </row>
    <row r="19" spans="2:18" x14ac:dyDescent="0.25">
      <c r="B19" s="85" t="s">
        <v>45</v>
      </c>
      <c r="C19" s="79"/>
      <c r="D19" s="79"/>
      <c r="E19" s="79"/>
      <c r="F19" s="79"/>
      <c r="G19" s="79"/>
      <c r="H19" s="3"/>
      <c r="J19" s="85" t="s">
        <v>45</v>
      </c>
      <c r="K19" s="79"/>
      <c r="L19" s="79"/>
      <c r="M19" s="79"/>
      <c r="N19" s="79"/>
      <c r="O19" s="79"/>
      <c r="P19" s="3"/>
    </row>
    <row r="21" spans="2:18" x14ac:dyDescent="0.25">
      <c r="B21" s="146" t="s">
        <v>43</v>
      </c>
      <c r="C21" s="146"/>
      <c r="D21" s="146"/>
      <c r="E21" s="146"/>
      <c r="F21" s="146"/>
      <c r="G21" s="146"/>
      <c r="H21" s="146"/>
      <c r="J21" s="146" t="s">
        <v>43</v>
      </c>
      <c r="K21" s="146"/>
      <c r="L21" s="146"/>
      <c r="M21" s="146"/>
      <c r="N21" s="146"/>
      <c r="O21" s="146"/>
      <c r="P21" s="146"/>
    </row>
    <row r="22" spans="2:18" x14ac:dyDescent="0.25">
      <c r="B22" s="147" t="s">
        <v>28</v>
      </c>
      <c r="C22" s="147"/>
      <c r="D22" s="147"/>
      <c r="E22" s="147"/>
      <c r="F22" s="147"/>
      <c r="G22" s="147"/>
      <c r="H22" s="147"/>
      <c r="J22" s="147" t="s">
        <v>47</v>
      </c>
      <c r="K22" s="147"/>
      <c r="L22" s="147"/>
      <c r="M22" s="147"/>
      <c r="N22" s="147"/>
      <c r="O22" s="147"/>
      <c r="P22" s="147"/>
    </row>
    <row r="23" spans="2:18" x14ac:dyDescent="0.25">
      <c r="B23" s="30" t="s">
        <v>5</v>
      </c>
      <c r="C23" s="31">
        <v>2007</v>
      </c>
      <c r="D23" s="31">
        <v>2008</v>
      </c>
      <c r="E23" s="31">
        <v>2009</v>
      </c>
      <c r="F23" s="31">
        <v>2010</v>
      </c>
      <c r="G23" s="31">
        <v>2011</v>
      </c>
      <c r="H23" s="39" t="s">
        <v>46</v>
      </c>
      <c r="J23" s="30" t="s">
        <v>5</v>
      </c>
      <c r="K23" s="31">
        <v>2007</v>
      </c>
      <c r="L23" s="31">
        <v>2008</v>
      </c>
      <c r="M23" s="31">
        <v>2009</v>
      </c>
      <c r="N23" s="31">
        <v>2010</v>
      </c>
      <c r="O23" s="31">
        <v>2011</v>
      </c>
      <c r="P23" s="39" t="s">
        <v>58</v>
      </c>
    </row>
    <row r="24" spans="2:18" x14ac:dyDescent="0.25">
      <c r="B24" s="28" t="s">
        <v>6</v>
      </c>
      <c r="C24" s="83">
        <v>0.58080638278474184</v>
      </c>
      <c r="D24" s="83">
        <v>0.5913344107537829</v>
      </c>
      <c r="E24" s="83">
        <v>0.56286601907533296</v>
      </c>
      <c r="F24" s="83">
        <v>0.50452543122914073</v>
      </c>
      <c r="G24" s="83">
        <v>0.44559363678580766</v>
      </c>
      <c r="H24" s="80">
        <f>+(G24-C24)*100</f>
        <v>-13.521274599893419</v>
      </c>
      <c r="J24" s="28" t="s">
        <v>6</v>
      </c>
      <c r="K24" s="93">
        <v>242305.290184021</v>
      </c>
      <c r="L24" s="93">
        <v>252456.3571472168</v>
      </c>
      <c r="M24" s="93">
        <v>242940.06127166748</v>
      </c>
      <c r="N24" s="93">
        <v>216945.92182922363</v>
      </c>
      <c r="O24" s="93">
        <v>192526.27786254883</v>
      </c>
      <c r="P24" s="88">
        <f>+O24-K24</f>
        <v>-49779.012321472168</v>
      </c>
    </row>
    <row r="25" spans="2:18" x14ac:dyDescent="0.25">
      <c r="B25" s="28" t="s">
        <v>7</v>
      </c>
      <c r="C25" s="83">
        <v>0.57522674237928328</v>
      </c>
      <c r="D25" s="83">
        <v>0.5299418240159216</v>
      </c>
      <c r="E25" s="83">
        <v>0.54725491002539672</v>
      </c>
      <c r="F25" s="83">
        <v>0.49773128206832873</v>
      </c>
      <c r="G25" s="83">
        <v>0.48135261913952604</v>
      </c>
      <c r="H25" s="80">
        <f t="shared" ref="H25:H27" si="3">+(G25-C25)*100</f>
        <v>-9.3874123239757239</v>
      </c>
      <c r="J25" s="28" t="s">
        <v>7</v>
      </c>
      <c r="K25" s="93">
        <v>542312.3846282959</v>
      </c>
      <c r="L25" s="93">
        <v>510012.3388671875</v>
      </c>
      <c r="M25" s="93">
        <v>531090.94805908203</v>
      </c>
      <c r="N25" s="93">
        <v>488686.44937133789</v>
      </c>
      <c r="O25" s="93">
        <v>481082.24851989746</v>
      </c>
      <c r="P25" s="88">
        <f t="shared" ref="P25:P28" si="4">+O25-K25</f>
        <v>-61230.136108398438</v>
      </c>
    </row>
    <row r="26" spans="2:18" x14ac:dyDescent="0.25">
      <c r="B26" s="28" t="s">
        <v>8</v>
      </c>
      <c r="C26" s="83">
        <v>0.56113228081390942</v>
      </c>
      <c r="D26" s="83">
        <v>0.42894131423212406</v>
      </c>
      <c r="E26" s="83">
        <v>0.48283175850399768</v>
      </c>
      <c r="F26" s="83">
        <v>0.36892422993651891</v>
      </c>
      <c r="G26" s="83">
        <v>0.31029081228853822</v>
      </c>
      <c r="H26" s="80">
        <f t="shared" si="3"/>
        <v>-25.084146852537121</v>
      </c>
      <c r="J26" s="28" t="s">
        <v>8</v>
      </c>
      <c r="K26" s="93">
        <v>421488.4134979248</v>
      </c>
      <c r="L26" s="93">
        <v>334469.65005493164</v>
      </c>
      <c r="M26" s="93">
        <v>379109.97158813477</v>
      </c>
      <c r="N26" s="93">
        <v>295257.6099395752</v>
      </c>
      <c r="O26" s="93">
        <v>249322.94915771484</v>
      </c>
      <c r="P26" s="88">
        <f t="shared" si="4"/>
        <v>-172165.46434020996</v>
      </c>
    </row>
    <row r="27" spans="2:18" x14ac:dyDescent="0.25">
      <c r="B27" s="28" t="s">
        <v>9</v>
      </c>
      <c r="C27" s="83">
        <v>0.47009017220999727</v>
      </c>
      <c r="D27" s="83">
        <v>0.36047868081657802</v>
      </c>
      <c r="E27" s="83">
        <v>0.30750628981985656</v>
      </c>
      <c r="F27" s="83">
        <v>0.2167163685772365</v>
      </c>
      <c r="G27" s="83">
        <v>0.13532212475401201</v>
      </c>
      <c r="H27" s="80">
        <f t="shared" si="3"/>
        <v>-33.476804745598528</v>
      </c>
      <c r="J27" s="28" t="s">
        <v>9</v>
      </c>
      <c r="K27" s="93">
        <v>214140.57921600342</v>
      </c>
      <c r="L27" s="93">
        <v>164801.4415435791</v>
      </c>
      <c r="M27" s="93">
        <v>143090.57934570313</v>
      </c>
      <c r="N27" s="93">
        <v>100776.16075134277</v>
      </c>
      <c r="O27" s="93">
        <v>64593.018859863281</v>
      </c>
      <c r="P27" s="88">
        <f t="shared" si="4"/>
        <v>-149547.56035614014</v>
      </c>
    </row>
    <row r="28" spans="2:18" x14ac:dyDescent="0.25">
      <c r="B28" s="32" t="s">
        <v>41</v>
      </c>
      <c r="C28" s="34">
        <v>0.55334905721962135</v>
      </c>
      <c r="D28" s="34">
        <v>0.48043405130641015</v>
      </c>
      <c r="E28" s="34">
        <v>0.48866783390070678</v>
      </c>
      <c r="F28" s="34">
        <v>0.41150516235283252</v>
      </c>
      <c r="G28" s="34">
        <v>0.36408488007993206</v>
      </c>
      <c r="H28" s="82">
        <f>+(G28-C28)*100</f>
        <v>-18.926417713968931</v>
      </c>
      <c r="J28" s="32" t="s">
        <v>41</v>
      </c>
      <c r="K28" s="94">
        <v>1420246.6675262451</v>
      </c>
      <c r="L28" s="94">
        <v>1261739.787612915</v>
      </c>
      <c r="M28" s="94">
        <v>1296231.5602645874</v>
      </c>
      <c r="N28" s="94">
        <v>1101666.1418914795</v>
      </c>
      <c r="O28" s="94">
        <v>987524.49440002441</v>
      </c>
      <c r="P28" s="90">
        <f t="shared" si="4"/>
        <v>-432722.1731262207</v>
      </c>
    </row>
    <row r="29" spans="2:18" x14ac:dyDescent="0.25">
      <c r="B29" s="48" t="s">
        <v>34</v>
      </c>
      <c r="C29" s="49">
        <v>0.42433249242750842</v>
      </c>
      <c r="D29" s="49">
        <v>0.3730599159964374</v>
      </c>
      <c r="E29" s="49">
        <v>0.33497257250602863</v>
      </c>
      <c r="F29" s="49">
        <v>0.30773238389315383</v>
      </c>
      <c r="G29" s="49">
        <v>0.27824289362316912</v>
      </c>
      <c r="H29" s="81">
        <f>+(G29-C29)*100</f>
        <v>-14.608959880433931</v>
      </c>
      <c r="J29" s="142" t="s">
        <v>48</v>
      </c>
      <c r="K29" s="142"/>
      <c r="L29" s="142"/>
      <c r="M29" s="142"/>
      <c r="N29" s="142"/>
      <c r="O29" s="142"/>
      <c r="P29" s="142"/>
    </row>
    <row r="30" spans="2:18" x14ac:dyDescent="0.25">
      <c r="B30" s="142" t="s">
        <v>42</v>
      </c>
      <c r="C30" s="142"/>
      <c r="D30" s="142"/>
      <c r="E30" s="142"/>
      <c r="F30" s="142"/>
      <c r="G30" s="142"/>
      <c r="J30" s="43"/>
      <c r="K30" s="43"/>
      <c r="L30" s="43"/>
      <c r="M30" s="43"/>
      <c r="N30" s="43"/>
      <c r="O30" s="43"/>
      <c r="P30" s="21"/>
    </row>
    <row r="31" spans="2:18" x14ac:dyDescent="0.25">
      <c r="J31" s="65"/>
      <c r="K31" s="65"/>
      <c r="L31" s="65"/>
      <c r="M31" s="21"/>
      <c r="N31" s="21"/>
      <c r="O31" s="21"/>
      <c r="P31" s="21"/>
    </row>
    <row r="32" spans="2:18" x14ac:dyDescent="0.25">
      <c r="J32" s="65"/>
      <c r="K32" s="65"/>
      <c r="L32" s="65"/>
      <c r="M32" s="21"/>
      <c r="N32" s="21"/>
      <c r="O32" s="21"/>
      <c r="P32" s="21"/>
    </row>
    <row r="33" spans="2:19" x14ac:dyDescent="0.25">
      <c r="B33" s="95" t="s">
        <v>50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5" spans="2:19" x14ac:dyDescent="0.25">
      <c r="B35" s="146" t="s">
        <v>51</v>
      </c>
      <c r="C35" s="146"/>
      <c r="D35" s="146"/>
      <c r="E35" s="146"/>
      <c r="F35" s="146"/>
      <c r="G35" s="146"/>
      <c r="H35" s="146"/>
      <c r="J35" s="146" t="s">
        <v>51</v>
      </c>
      <c r="K35" s="146"/>
      <c r="L35" s="146"/>
      <c r="M35" s="146"/>
      <c r="N35" s="146"/>
      <c r="O35" s="146"/>
      <c r="P35" s="146"/>
    </row>
    <row r="36" spans="2:19" x14ac:dyDescent="0.25">
      <c r="B36" s="147" t="s">
        <v>28</v>
      </c>
      <c r="C36" s="147"/>
      <c r="D36" s="147"/>
      <c r="E36" s="147"/>
      <c r="F36" s="147"/>
      <c r="G36" s="147"/>
      <c r="H36" s="147"/>
      <c r="J36" s="147" t="s">
        <v>47</v>
      </c>
      <c r="K36" s="147"/>
      <c r="L36" s="147"/>
      <c r="M36" s="147"/>
      <c r="N36" s="147"/>
      <c r="O36" s="147"/>
      <c r="P36" s="147"/>
    </row>
    <row r="37" spans="2:19" x14ac:dyDescent="0.25">
      <c r="B37" s="30" t="s">
        <v>40</v>
      </c>
      <c r="C37" s="31">
        <v>2012</v>
      </c>
      <c r="D37" s="31">
        <v>2013</v>
      </c>
      <c r="E37" s="31">
        <v>2014</v>
      </c>
      <c r="F37" s="31">
        <v>2015</v>
      </c>
      <c r="G37" s="31">
        <v>2016</v>
      </c>
      <c r="H37" s="39" t="s">
        <v>44</v>
      </c>
      <c r="J37" s="30" t="s">
        <v>40</v>
      </c>
      <c r="K37" s="31">
        <v>2012</v>
      </c>
      <c r="L37" s="31">
        <v>2013</v>
      </c>
      <c r="M37" s="31">
        <v>2014</v>
      </c>
      <c r="N37" s="31">
        <v>2015</v>
      </c>
      <c r="O37" s="31">
        <v>2016</v>
      </c>
      <c r="P37" s="39" t="s">
        <v>44</v>
      </c>
      <c r="R37" s="39" t="s">
        <v>59</v>
      </c>
    </row>
    <row r="38" spans="2:19" x14ac:dyDescent="0.25">
      <c r="B38" s="28" t="s">
        <v>6</v>
      </c>
      <c r="C38" s="83">
        <v>0.14478116080728312</v>
      </c>
      <c r="D38" s="84">
        <v>0.15800795111703925</v>
      </c>
      <c r="E38" s="84">
        <v>0.14138785591036956</v>
      </c>
      <c r="F38" s="83">
        <v>0.10500217582701617</v>
      </c>
      <c r="G38" s="84">
        <v>0.11464084092649519</v>
      </c>
      <c r="H38" s="80">
        <f t="shared" ref="H38:H43" si="5">+(G38-C38)*100</f>
        <v>-3.0140319880787927</v>
      </c>
      <c r="J38" s="28" t="s">
        <v>6</v>
      </c>
      <c r="K38" s="87">
        <v>63148.710418701172</v>
      </c>
      <c r="L38" s="86">
        <v>69125.629852294922</v>
      </c>
      <c r="M38" s="86">
        <v>62491.349250793457</v>
      </c>
      <c r="N38" s="87">
        <v>46598.269630432129</v>
      </c>
      <c r="O38" s="86">
        <v>50679.320373535156</v>
      </c>
      <c r="P38" s="88">
        <f>+O38-K38</f>
        <v>-12469.390045166016</v>
      </c>
      <c r="R38" s="98">
        <f>+O38-N38</f>
        <v>4081.0507431030273</v>
      </c>
      <c r="S38" s="7" t="s">
        <v>60</v>
      </c>
    </row>
    <row r="39" spans="2:19" x14ac:dyDescent="0.25">
      <c r="B39" s="28" t="s">
        <v>7</v>
      </c>
      <c r="C39" s="83">
        <v>0.13397845975583844</v>
      </c>
      <c r="D39" s="84">
        <v>8.345358280514914E-2</v>
      </c>
      <c r="E39" s="83">
        <v>6.2382112762570947E-2</v>
      </c>
      <c r="F39" s="84">
        <v>7.3936046092925992E-2</v>
      </c>
      <c r="G39" s="84">
        <v>9.5293875337221695E-2</v>
      </c>
      <c r="H39" s="80">
        <f t="shared" si="5"/>
        <v>-3.8684584418616748</v>
      </c>
      <c r="J39" s="28" t="s">
        <v>7</v>
      </c>
      <c r="K39" s="87">
        <v>134803.4997253418</v>
      </c>
      <c r="L39" s="86">
        <v>85885.909900665283</v>
      </c>
      <c r="M39" s="87">
        <v>65131.090057373047</v>
      </c>
      <c r="N39" s="86">
        <v>77893.370025634766</v>
      </c>
      <c r="O39" s="86">
        <v>100271.75842285156</v>
      </c>
      <c r="P39" s="88">
        <f t="shared" ref="P39:P43" si="6">+O39-K39</f>
        <v>-34531.741302490234</v>
      </c>
      <c r="R39" s="98">
        <f t="shared" ref="R39:R43" si="7">+O39-N39</f>
        <v>22378.388397216797</v>
      </c>
      <c r="S39" s="7" t="s">
        <v>60</v>
      </c>
    </row>
    <row r="40" spans="2:19" x14ac:dyDescent="0.25">
      <c r="B40" s="28" t="s">
        <v>8</v>
      </c>
      <c r="C40" s="83">
        <v>5.5664299315567045E-2</v>
      </c>
      <c r="D40" s="84">
        <v>5.2218608583336622E-2</v>
      </c>
      <c r="E40" s="84">
        <v>4.4332925168436975E-2</v>
      </c>
      <c r="F40" s="83">
        <v>5.5965818831744826E-2</v>
      </c>
      <c r="G40" s="83">
        <v>3.8556768363911455E-2</v>
      </c>
      <c r="H40" s="80">
        <f t="shared" si="5"/>
        <v>-1.710753095165559</v>
      </c>
      <c r="J40" s="28" t="s">
        <v>8</v>
      </c>
      <c r="K40" s="87">
        <v>45250.082595825195</v>
      </c>
      <c r="L40" s="86">
        <v>43380.759872436523</v>
      </c>
      <c r="M40" s="86">
        <v>37403.340148925781</v>
      </c>
      <c r="N40" s="87">
        <v>47862.959442138672</v>
      </c>
      <c r="O40" s="87">
        <v>33210.544326782227</v>
      </c>
      <c r="P40" s="88">
        <f t="shared" si="6"/>
        <v>-12039.538269042969</v>
      </c>
      <c r="R40" s="88">
        <f t="shared" si="7"/>
        <v>-14652.415115356445</v>
      </c>
    </row>
    <row r="41" spans="2:19" x14ac:dyDescent="0.25">
      <c r="B41" s="28" t="s">
        <v>9</v>
      </c>
      <c r="C41" s="83">
        <v>8.6229454174450472E-3</v>
      </c>
      <c r="D41" s="83">
        <v>2.1408258928566931E-2</v>
      </c>
      <c r="E41" s="83">
        <v>2.6945615205718081E-2</v>
      </c>
      <c r="F41" s="83">
        <v>2.5550198847233977E-2</v>
      </c>
      <c r="G41" s="83">
        <v>1.5072264501070921E-2</v>
      </c>
      <c r="H41" s="80">
        <f t="shared" si="5"/>
        <v>0.6449319083625874</v>
      </c>
      <c r="J41" s="28" t="s">
        <v>9</v>
      </c>
      <c r="K41" s="87">
        <v>4206.2839660644531</v>
      </c>
      <c r="L41" s="87">
        <v>10584.080101013184</v>
      </c>
      <c r="M41" s="87">
        <v>13372.870193481445</v>
      </c>
      <c r="N41" s="87">
        <v>12944.950283050537</v>
      </c>
      <c r="O41" s="87">
        <v>7618.9819869995117</v>
      </c>
      <c r="P41" s="88">
        <f t="shared" si="6"/>
        <v>3412.6980209350586</v>
      </c>
      <c r="R41" s="88">
        <f t="shared" si="7"/>
        <v>-5325.9682960510254</v>
      </c>
    </row>
    <row r="42" spans="2:19" x14ac:dyDescent="0.25">
      <c r="B42" s="32" t="s">
        <v>41</v>
      </c>
      <c r="C42" s="34">
        <v>9.0195154401633795E-2</v>
      </c>
      <c r="D42" s="34">
        <v>7.4854356606450262E-2</v>
      </c>
      <c r="E42" s="34">
        <v>6.3126829934237738E-2</v>
      </c>
      <c r="F42" s="34">
        <v>6.4808794718366647E-2</v>
      </c>
      <c r="G42" s="34">
        <v>6.7029299752275007E-2</v>
      </c>
      <c r="H42" s="82">
        <f t="shared" si="5"/>
        <v>-2.316585464935879</v>
      </c>
      <c r="I42" s="128"/>
      <c r="J42" s="32" t="s">
        <v>41</v>
      </c>
      <c r="K42" s="89">
        <v>247408.57670593262</v>
      </c>
      <c r="L42" s="89">
        <v>208976.37972640991</v>
      </c>
      <c r="M42" s="89">
        <v>178398.64965057373</v>
      </c>
      <c r="N42" s="89">
        <v>185299.5493812561</v>
      </c>
      <c r="O42" s="89">
        <v>191780.60511016846</v>
      </c>
      <c r="P42" s="90">
        <f t="shared" si="6"/>
        <v>-55627.97159576416</v>
      </c>
      <c r="R42" s="90">
        <f t="shared" si="7"/>
        <v>6481.0557289123535</v>
      </c>
    </row>
    <row r="43" spans="2:19" x14ac:dyDescent="0.25">
      <c r="B43" s="48" t="s">
        <v>34</v>
      </c>
      <c r="C43" s="49">
        <v>6.0085083970054742E-2</v>
      </c>
      <c r="D43" s="49">
        <v>4.7282388329489562E-2</v>
      </c>
      <c r="E43" s="49">
        <v>4.2830203219410314E-2</v>
      </c>
      <c r="F43" s="49">
        <v>4.0651866084788039E-2</v>
      </c>
      <c r="G43" s="49">
        <v>3.766326025878472E-2</v>
      </c>
      <c r="H43" s="81">
        <f t="shared" si="5"/>
        <v>-2.2421823711270021</v>
      </c>
      <c r="J43" s="48" t="s">
        <v>34</v>
      </c>
      <c r="K43" s="91">
        <v>1834566.4407844543</v>
      </c>
      <c r="L43" s="91">
        <v>1466576.3588562012</v>
      </c>
      <c r="M43" s="91">
        <v>1339402.7571525574</v>
      </c>
      <c r="N43" s="91">
        <v>1287074.4211902618</v>
      </c>
      <c r="O43" s="91">
        <v>1201217.3588047028</v>
      </c>
      <c r="P43" s="92">
        <f t="shared" si="6"/>
        <v>-633349.08197975159</v>
      </c>
      <c r="R43" s="92">
        <f t="shared" si="7"/>
        <v>-85857.062385559082</v>
      </c>
    </row>
    <row r="44" spans="2:19" x14ac:dyDescent="0.25">
      <c r="B44" s="142" t="s">
        <v>42</v>
      </c>
      <c r="C44" s="142"/>
      <c r="D44" s="142"/>
      <c r="E44" s="142"/>
      <c r="F44" s="142"/>
      <c r="G44" s="142"/>
      <c r="H44" s="3"/>
      <c r="J44" s="142" t="s">
        <v>48</v>
      </c>
      <c r="K44" s="142"/>
      <c r="L44" s="142"/>
      <c r="M44" s="142"/>
      <c r="N44" s="142"/>
      <c r="O44" s="142"/>
      <c r="P44" s="142"/>
    </row>
    <row r="45" spans="2:19" x14ac:dyDescent="0.25">
      <c r="B45" s="97" t="s">
        <v>45</v>
      </c>
      <c r="C45" s="79"/>
      <c r="D45" s="79"/>
      <c r="E45" s="79"/>
      <c r="F45" s="79"/>
      <c r="G45" s="79"/>
      <c r="H45" s="3"/>
      <c r="J45" s="97" t="s">
        <v>45</v>
      </c>
      <c r="K45" s="79"/>
      <c r="L45" s="103">
        <f>+L42-K42</f>
        <v>-38432.196979522705</v>
      </c>
      <c r="M45" s="103">
        <f t="shared" ref="M45:P45" si="8">+M42-L42</f>
        <v>-30577.730075836182</v>
      </c>
      <c r="N45" s="103">
        <f t="shared" si="8"/>
        <v>6900.899730682373</v>
      </c>
      <c r="O45" s="103">
        <f t="shared" si="8"/>
        <v>6481.0557289123535</v>
      </c>
      <c r="P45" s="103">
        <f t="shared" si="8"/>
        <v>-247408.57670593262</v>
      </c>
    </row>
    <row r="47" spans="2:19" x14ac:dyDescent="0.25">
      <c r="B47" s="146" t="s">
        <v>52</v>
      </c>
      <c r="C47" s="146"/>
      <c r="D47" s="146"/>
      <c r="E47" s="146"/>
      <c r="F47" s="146"/>
      <c r="G47" s="146"/>
      <c r="H47" s="146"/>
      <c r="J47" s="146" t="s">
        <v>52</v>
      </c>
      <c r="K47" s="146"/>
      <c r="L47" s="146"/>
      <c r="M47" s="146"/>
      <c r="N47" s="146"/>
      <c r="O47" s="146"/>
      <c r="P47" s="146"/>
    </row>
    <row r="48" spans="2:19" x14ac:dyDescent="0.25">
      <c r="B48" s="147" t="s">
        <v>28</v>
      </c>
      <c r="C48" s="147"/>
      <c r="D48" s="147"/>
      <c r="E48" s="147"/>
      <c r="F48" s="147"/>
      <c r="G48" s="147"/>
      <c r="H48" s="147"/>
      <c r="J48" s="147" t="s">
        <v>47</v>
      </c>
      <c r="K48" s="147"/>
      <c r="L48" s="147"/>
      <c r="M48" s="147"/>
      <c r="N48" s="147"/>
      <c r="O48" s="147"/>
      <c r="P48" s="147"/>
    </row>
    <row r="49" spans="2:16" x14ac:dyDescent="0.25">
      <c r="B49" s="30" t="s">
        <v>5</v>
      </c>
      <c r="C49" s="31">
        <v>2007</v>
      </c>
      <c r="D49" s="31">
        <v>2008</v>
      </c>
      <c r="E49" s="31">
        <v>2009</v>
      </c>
      <c r="F49" s="31">
        <v>2010</v>
      </c>
      <c r="G49" s="31">
        <v>2011</v>
      </c>
      <c r="H49" s="39" t="s">
        <v>46</v>
      </c>
      <c r="J49" s="30" t="s">
        <v>5</v>
      </c>
      <c r="K49" s="31">
        <v>2007</v>
      </c>
      <c r="L49" s="31">
        <v>2008</v>
      </c>
      <c r="M49" s="31">
        <v>2009</v>
      </c>
      <c r="N49" s="31">
        <v>2010</v>
      </c>
      <c r="O49" s="31">
        <v>2011</v>
      </c>
      <c r="P49" s="39" t="s">
        <v>46</v>
      </c>
    </row>
    <row r="50" spans="2:16" x14ac:dyDescent="0.25">
      <c r="B50" s="28" t="s">
        <v>6</v>
      </c>
      <c r="C50" s="83">
        <v>0.18226313155084728</v>
      </c>
      <c r="D50" s="83">
        <v>0.26997840652611266</v>
      </c>
      <c r="E50" s="83">
        <v>0.24930164969677804</v>
      </c>
      <c r="F50" s="83">
        <v>0.18576224704650202</v>
      </c>
      <c r="G50" s="83">
        <v>0.14579650470383407</v>
      </c>
      <c r="H50" s="80">
        <f>+(G50-C50)*100</f>
        <v>-3.646662684701321</v>
      </c>
      <c r="J50" s="28" t="s">
        <v>6</v>
      </c>
      <c r="K50" s="93">
        <v>76037.940162658691</v>
      </c>
      <c r="L50" s="93">
        <v>115260.94842529297</v>
      </c>
      <c r="M50" s="93">
        <v>107601.73114013672</v>
      </c>
      <c r="N50" s="93">
        <v>79877.761222839355</v>
      </c>
      <c r="O50" s="93">
        <v>62993.849235534668</v>
      </c>
      <c r="P50" s="88">
        <f>+O50-K50</f>
        <v>-13044.090927124023</v>
      </c>
    </row>
    <row r="51" spans="2:16" x14ac:dyDescent="0.25">
      <c r="B51" s="28" t="s">
        <v>7</v>
      </c>
      <c r="C51" s="83">
        <v>0.15759573511309471</v>
      </c>
      <c r="D51" s="83">
        <v>0.22517143450529972</v>
      </c>
      <c r="E51" s="83">
        <v>0.26387744594886531</v>
      </c>
      <c r="F51" s="83">
        <v>0.19523378099354055</v>
      </c>
      <c r="G51" s="83">
        <v>0.14567353249420045</v>
      </c>
      <c r="H51" s="80">
        <f t="shared" ref="H51:H53" si="9">+(G51-C51)*100</f>
        <v>-1.1922202618894262</v>
      </c>
      <c r="J51" s="28" t="s">
        <v>7</v>
      </c>
      <c r="K51" s="93">
        <v>148578.13905334473</v>
      </c>
      <c r="L51" s="93">
        <v>216703.42810058594</v>
      </c>
      <c r="M51" s="93">
        <v>256083.44552612305</v>
      </c>
      <c r="N51" s="93">
        <v>191685.96925354004</v>
      </c>
      <c r="O51" s="93">
        <v>145591.70922851562</v>
      </c>
      <c r="P51" s="88">
        <f t="shared" ref="P51:P54" si="10">+O51-K51</f>
        <v>-2986.4298248291016</v>
      </c>
    </row>
    <row r="52" spans="2:16" x14ac:dyDescent="0.25">
      <c r="B52" s="28" t="s">
        <v>8</v>
      </c>
      <c r="C52" s="83">
        <v>0.16325033913415293</v>
      </c>
      <c r="D52" s="83">
        <v>0.11691337657884791</v>
      </c>
      <c r="E52" s="83">
        <v>0.12274123942451487</v>
      </c>
      <c r="F52" s="83">
        <v>0.10127134573747011</v>
      </c>
      <c r="G52" s="83">
        <v>6.0092010416319029E-2</v>
      </c>
      <c r="H52" s="80">
        <f t="shared" si="9"/>
        <v>-10.315832871783389</v>
      </c>
      <c r="J52" s="28" t="s">
        <v>8</v>
      </c>
      <c r="K52" s="93">
        <v>122623.71778869629</v>
      </c>
      <c r="L52" s="93">
        <v>91163.930480957031</v>
      </c>
      <c r="M52" s="93">
        <v>96373.999786376953</v>
      </c>
      <c r="N52" s="93">
        <v>81049.530151367188</v>
      </c>
      <c r="O52" s="93">
        <v>48284.759536743164</v>
      </c>
      <c r="P52" s="88">
        <f t="shared" si="10"/>
        <v>-74338.958251953125</v>
      </c>
    </row>
    <row r="53" spans="2:16" x14ac:dyDescent="0.25">
      <c r="B53" s="28" t="s">
        <v>9</v>
      </c>
      <c r="C53" s="83">
        <v>9.6633190112554196E-2</v>
      </c>
      <c r="D53" s="83">
        <v>9.516250031192626E-2</v>
      </c>
      <c r="E53" s="83">
        <v>6.9930309043324992E-2</v>
      </c>
      <c r="F53" s="83">
        <v>4.1987310291567582E-2</v>
      </c>
      <c r="G53" s="83">
        <v>2.9368891198264094E-2</v>
      </c>
      <c r="H53" s="80">
        <f t="shared" si="9"/>
        <v>-6.7264298914290102</v>
      </c>
      <c r="J53" s="28" t="s">
        <v>9</v>
      </c>
      <c r="K53" s="93">
        <v>44019.399948120117</v>
      </c>
      <c r="L53" s="93">
        <v>43505.810653686523</v>
      </c>
      <c r="M53" s="93">
        <v>32540.369956970215</v>
      </c>
      <c r="N53" s="93">
        <v>19524.690078735352</v>
      </c>
      <c r="O53" s="93">
        <v>14018.589691162109</v>
      </c>
      <c r="P53" s="88">
        <f t="shared" si="10"/>
        <v>-30000.810256958008</v>
      </c>
    </row>
    <row r="54" spans="2:16" x14ac:dyDescent="0.25">
      <c r="B54" s="32" t="s">
        <v>41</v>
      </c>
      <c r="C54" s="34">
        <v>0.15244035611042769</v>
      </c>
      <c r="D54" s="34">
        <v>0.17768078792979655</v>
      </c>
      <c r="E54" s="34">
        <v>0.18570567227611548</v>
      </c>
      <c r="F54" s="34">
        <v>0.13900462399633781</v>
      </c>
      <c r="G54" s="34">
        <v>9.9872515599656583E-2</v>
      </c>
      <c r="H54" s="82">
        <f>+(G54-C54)*100</f>
        <v>-5.2567840510771111</v>
      </c>
      <c r="J54" s="32" t="s">
        <v>41</v>
      </c>
      <c r="K54" s="94">
        <v>391259.19695281982</v>
      </c>
      <c r="L54" s="94">
        <v>466634.11766052246</v>
      </c>
      <c r="M54" s="94">
        <v>492599.54640960693</v>
      </c>
      <c r="N54" s="94">
        <v>372137.95070648193</v>
      </c>
      <c r="O54" s="94">
        <v>270888.90769195557</v>
      </c>
      <c r="P54" s="90">
        <f t="shared" si="10"/>
        <v>-120370.28926086426</v>
      </c>
    </row>
    <row r="55" spans="2:16" x14ac:dyDescent="0.25">
      <c r="B55" s="48" t="s">
        <v>34</v>
      </c>
      <c r="C55" s="49">
        <v>0.11248820757946827</v>
      </c>
      <c r="D55" s="49"/>
      <c r="E55" s="49"/>
      <c r="F55" s="49"/>
      <c r="G55" s="49">
        <v>6.342283493402881E-2</v>
      </c>
      <c r="H55" s="81">
        <f>+(G55-C55)*100</f>
        <v>-4.906537264543946</v>
      </c>
      <c r="J55" s="142" t="s">
        <v>48</v>
      </c>
      <c r="K55" s="142"/>
      <c r="L55" s="142"/>
      <c r="M55" s="142"/>
      <c r="N55" s="142"/>
      <c r="O55" s="142"/>
      <c r="P55" s="142"/>
    </row>
    <row r="56" spans="2:16" x14ac:dyDescent="0.25">
      <c r="B56" s="142" t="s">
        <v>42</v>
      </c>
      <c r="C56" s="142"/>
      <c r="D56" s="142"/>
      <c r="E56" s="142"/>
      <c r="F56" s="142"/>
      <c r="G56" s="142"/>
      <c r="J56" s="43"/>
      <c r="K56" s="43"/>
      <c r="L56" s="43"/>
      <c r="M56" s="43"/>
      <c r="N56" s="43"/>
      <c r="O56" s="43"/>
      <c r="P56" s="21"/>
    </row>
    <row r="58" spans="2:16" x14ac:dyDescent="0.25">
      <c r="B58" s="95" t="s">
        <v>56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</row>
    <row r="60" spans="2:16" x14ac:dyDescent="0.25">
      <c r="B60" s="146" t="s">
        <v>53</v>
      </c>
      <c r="C60" s="146"/>
      <c r="D60" s="146"/>
      <c r="E60" s="146"/>
      <c r="F60" s="146"/>
      <c r="G60" s="146"/>
      <c r="H60" s="146"/>
      <c r="J60" s="146" t="s">
        <v>55</v>
      </c>
      <c r="K60" s="146"/>
      <c r="L60" s="146"/>
      <c r="M60" s="146"/>
      <c r="N60" s="146"/>
      <c r="O60" s="146"/>
      <c r="P60" s="146"/>
    </row>
    <row r="61" spans="2:16" x14ac:dyDescent="0.25">
      <c r="B61" s="147" t="s">
        <v>54</v>
      </c>
      <c r="C61" s="147"/>
      <c r="D61" s="147"/>
      <c r="E61" s="147"/>
      <c r="F61" s="147"/>
      <c r="G61" s="147"/>
      <c r="H61" s="147"/>
      <c r="J61" s="147" t="s">
        <v>54</v>
      </c>
      <c r="K61" s="147"/>
      <c r="L61" s="147"/>
      <c r="M61" s="147"/>
      <c r="N61" s="147"/>
      <c r="O61" s="147"/>
      <c r="P61" s="147"/>
    </row>
    <row r="62" spans="2:16" x14ac:dyDescent="0.25">
      <c r="B62" s="30" t="s">
        <v>40</v>
      </c>
      <c r="C62" s="31">
        <v>2012</v>
      </c>
      <c r="D62" s="31">
        <v>2013</v>
      </c>
      <c r="E62" s="31">
        <v>2014</v>
      </c>
      <c r="F62" s="31">
        <v>2015</v>
      </c>
      <c r="G62" s="31">
        <v>2016</v>
      </c>
      <c r="H62" s="39" t="s">
        <v>44</v>
      </c>
      <c r="J62" s="30" t="s">
        <v>40</v>
      </c>
      <c r="K62" s="31">
        <v>2012</v>
      </c>
      <c r="L62" s="31">
        <v>2013</v>
      </c>
      <c r="M62" s="31">
        <v>2014</v>
      </c>
      <c r="N62" s="31">
        <v>2015</v>
      </c>
      <c r="O62" s="31">
        <v>2016</v>
      </c>
      <c r="P62" s="39" t="s">
        <v>44</v>
      </c>
    </row>
    <row r="63" spans="2:16" x14ac:dyDescent="0.25">
      <c r="B63" s="28" t="s">
        <v>6</v>
      </c>
      <c r="C63" s="83">
        <v>0.1333</v>
      </c>
      <c r="D63" s="83">
        <v>0.14618999999999999</v>
      </c>
      <c r="E63" s="83">
        <v>0.14979000000000001</v>
      </c>
      <c r="F63" s="83">
        <v>0.11688</v>
      </c>
      <c r="G63" s="83">
        <v>0.11373</v>
      </c>
      <c r="H63" s="80">
        <f t="shared" ref="H63:H68" si="11">+(G63-C63)*100</f>
        <v>-1.9570000000000003</v>
      </c>
      <c r="J63" s="28" t="s">
        <v>6</v>
      </c>
      <c r="K63" s="83">
        <v>3.2390000000000002E-2</v>
      </c>
      <c r="L63" s="83">
        <v>3.7900000000000003E-2</v>
      </c>
      <c r="M63" s="83">
        <v>2.879E-2</v>
      </c>
      <c r="N63" s="83">
        <v>2.4060000000000002E-2</v>
      </c>
      <c r="O63" s="83">
        <v>2.3120000000000002E-2</v>
      </c>
      <c r="P63" s="80">
        <f t="shared" ref="P63:P68" si="12">+(O63-K63)*100</f>
        <v>-0.92700000000000005</v>
      </c>
    </row>
    <row r="64" spans="2:16" x14ac:dyDescent="0.25">
      <c r="B64" s="28" t="s">
        <v>7</v>
      </c>
      <c r="C64" s="83">
        <v>0.13488</v>
      </c>
      <c r="D64" s="83">
        <v>0.10274</v>
      </c>
      <c r="E64" s="83">
        <v>8.6569999999999994E-2</v>
      </c>
      <c r="F64" s="83">
        <v>9.1829999999999995E-2</v>
      </c>
      <c r="G64" s="83">
        <v>9.4539999999999999E-2</v>
      </c>
      <c r="H64" s="80">
        <f t="shared" si="11"/>
        <v>-4.0339999999999998</v>
      </c>
      <c r="J64" s="28" t="s">
        <v>7</v>
      </c>
      <c r="K64" s="83">
        <v>2.8840000000000001E-2</v>
      </c>
      <c r="L64" s="83">
        <v>1.7919999999999998E-2</v>
      </c>
      <c r="M64" s="83">
        <v>1.086E-2</v>
      </c>
      <c r="N64" s="83">
        <v>1.3769999999999999E-2</v>
      </c>
      <c r="O64" s="83">
        <v>1.6310000000000002E-2</v>
      </c>
      <c r="P64" s="80">
        <f t="shared" si="12"/>
        <v>-1.2529999999999999</v>
      </c>
    </row>
    <row r="65" spans="1:16" x14ac:dyDescent="0.25">
      <c r="B65" s="28" t="s">
        <v>8</v>
      </c>
      <c r="C65" s="83">
        <v>7.603E-2</v>
      </c>
      <c r="D65" s="83">
        <v>7.5579999999999994E-2</v>
      </c>
      <c r="E65" s="83">
        <v>6.5839999999999996E-2</v>
      </c>
      <c r="F65" s="83">
        <v>6.9400000000000003E-2</v>
      </c>
      <c r="G65" s="83">
        <v>5.57E-2</v>
      </c>
      <c r="H65" s="80">
        <f t="shared" si="11"/>
        <v>-2.0329999999999999</v>
      </c>
      <c r="J65" s="28" t="s">
        <v>8</v>
      </c>
      <c r="K65" s="83">
        <v>1.0109999999999999E-2</v>
      </c>
      <c r="L65" s="83">
        <v>9.6200000000000001E-3</v>
      </c>
      <c r="M65" s="83">
        <v>6.5199999999999998E-3</v>
      </c>
      <c r="N65" s="83">
        <v>9.6699999999999998E-3</v>
      </c>
      <c r="O65" s="83">
        <v>6.6600000000000001E-3</v>
      </c>
      <c r="P65" s="80">
        <f t="shared" si="12"/>
        <v>-0.34499999999999992</v>
      </c>
    </row>
    <row r="66" spans="1:16" x14ac:dyDescent="0.25">
      <c r="B66" s="28" t="s">
        <v>9</v>
      </c>
      <c r="C66" s="83">
        <v>2.1930000000000002E-2</v>
      </c>
      <c r="D66" s="83">
        <v>3.168E-2</v>
      </c>
      <c r="E66" s="83">
        <v>3.2660000000000002E-2</v>
      </c>
      <c r="F66" s="83">
        <v>2.835E-2</v>
      </c>
      <c r="G66" s="83">
        <v>2.5000000000000001E-2</v>
      </c>
      <c r="H66" s="80">
        <f t="shared" si="11"/>
        <v>0.307</v>
      </c>
      <c r="J66" s="28" t="s">
        <v>9</v>
      </c>
      <c r="K66" s="83">
        <v>2E-3</v>
      </c>
      <c r="L66" s="83">
        <v>4.5900000000000003E-3</v>
      </c>
      <c r="M66" s="83">
        <v>4.3800000000000002E-3</v>
      </c>
      <c r="N66" s="83">
        <v>3.81E-3</v>
      </c>
      <c r="O66" s="83">
        <v>2.5100000000000001E-3</v>
      </c>
      <c r="P66" s="80">
        <f t="shared" si="12"/>
        <v>5.1000000000000004E-2</v>
      </c>
    </row>
    <row r="67" spans="1:16" x14ac:dyDescent="0.25">
      <c r="B67" s="32" t="s">
        <v>41</v>
      </c>
      <c r="C67" s="34">
        <v>9.7100000000000006E-2</v>
      </c>
      <c r="D67" s="34">
        <v>8.8880000000000001E-2</v>
      </c>
      <c r="E67" s="34">
        <v>8.0799999999999997E-2</v>
      </c>
      <c r="F67" s="34">
        <v>7.7759999999999996E-2</v>
      </c>
      <c r="G67" s="34">
        <v>7.3529999999999998E-2</v>
      </c>
      <c r="H67" s="82">
        <f t="shared" si="11"/>
        <v>-2.3570000000000007</v>
      </c>
      <c r="J67" s="32" t="s">
        <v>41</v>
      </c>
      <c r="K67" s="34">
        <v>1.908E-2</v>
      </c>
      <c r="L67" s="34">
        <v>1.6219999999999998E-2</v>
      </c>
      <c r="M67" s="34">
        <v>1.123E-2</v>
      </c>
      <c r="N67" s="34">
        <v>1.2370000000000001E-2</v>
      </c>
      <c r="O67" s="34">
        <v>1.2019999999999999E-2</v>
      </c>
      <c r="P67" s="82">
        <f t="shared" si="12"/>
        <v>-0.70600000000000007</v>
      </c>
    </row>
    <row r="68" spans="1:16" x14ac:dyDescent="0.25">
      <c r="B68" s="48" t="s">
        <v>34</v>
      </c>
      <c r="C68" s="49">
        <v>7.0999999999999994E-2</v>
      </c>
      <c r="D68" s="49">
        <v>6.2E-2</v>
      </c>
      <c r="E68" s="49">
        <v>5.8000000000000003E-2</v>
      </c>
      <c r="F68" s="49">
        <v>5.3999999999999999E-2</v>
      </c>
      <c r="G68" s="49">
        <v>0.05</v>
      </c>
      <c r="H68" s="81">
        <f t="shared" si="11"/>
        <v>-2.0999999999999992</v>
      </c>
      <c r="J68" s="48" t="s">
        <v>34</v>
      </c>
      <c r="K68" s="49">
        <v>1.2999999999999999E-2</v>
      </c>
      <c r="L68" s="49">
        <v>1.0999999999999999E-2</v>
      </c>
      <c r="M68" s="49">
        <v>8.9999999999999993E-3</v>
      </c>
      <c r="N68" s="49">
        <v>8.0000000000000002E-3</v>
      </c>
      <c r="O68" s="49">
        <v>7.0000000000000001E-3</v>
      </c>
      <c r="P68" s="81">
        <f t="shared" si="12"/>
        <v>-0.6</v>
      </c>
    </row>
    <row r="69" spans="1:16" x14ac:dyDescent="0.25">
      <c r="B69" s="142" t="s">
        <v>42</v>
      </c>
      <c r="C69" s="142"/>
      <c r="D69" s="142"/>
      <c r="E69" s="142"/>
      <c r="F69" s="142"/>
      <c r="G69" s="142"/>
      <c r="H69" s="3"/>
      <c r="J69" s="142" t="s">
        <v>42</v>
      </c>
      <c r="K69" s="142"/>
      <c r="L69" s="142"/>
      <c r="M69" s="142"/>
      <c r="N69" s="142"/>
      <c r="O69" s="142"/>
      <c r="P69" s="3"/>
    </row>
    <row r="70" spans="1:16" x14ac:dyDescent="0.25">
      <c r="B70" s="97" t="s">
        <v>45</v>
      </c>
      <c r="C70" s="79"/>
      <c r="D70" s="79"/>
      <c r="E70" s="79"/>
      <c r="F70" s="79"/>
      <c r="G70" s="79"/>
      <c r="H70" s="3"/>
      <c r="J70" s="97" t="s">
        <v>45</v>
      </c>
      <c r="K70" s="79"/>
      <c r="L70" s="79"/>
      <c r="M70" s="79"/>
      <c r="N70" s="79"/>
      <c r="O70" s="79"/>
      <c r="P70" s="3"/>
    </row>
    <row r="71" spans="1:1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3"/>
      <c r="B74" s="3" t="s">
        <v>65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25">
      <c r="A76" s="3"/>
      <c r="B76" s="100" t="s">
        <v>62</v>
      </c>
      <c r="C76" s="101">
        <v>2007</v>
      </c>
      <c r="D76" s="101">
        <v>2008</v>
      </c>
      <c r="E76" s="101">
        <v>2009</v>
      </c>
      <c r="F76" s="101">
        <v>2010</v>
      </c>
      <c r="G76" s="101">
        <v>2011</v>
      </c>
      <c r="H76" s="101">
        <v>2012</v>
      </c>
      <c r="I76" s="101">
        <v>2013</v>
      </c>
      <c r="J76" s="101">
        <v>2014</v>
      </c>
      <c r="K76" s="101">
        <v>2015</v>
      </c>
      <c r="L76" s="101">
        <v>2016</v>
      </c>
      <c r="M76" s="3"/>
      <c r="N76" s="3"/>
      <c r="O76" s="3"/>
      <c r="P76" s="3"/>
    </row>
    <row r="77" spans="1:16" x14ac:dyDescent="0.25">
      <c r="A77" s="3"/>
      <c r="B77" s="102" t="s">
        <v>63</v>
      </c>
      <c r="C77" s="99">
        <v>0.55334905721962135</v>
      </c>
      <c r="D77" s="99">
        <v>0.48043405130641015</v>
      </c>
      <c r="E77" s="99">
        <v>0.48866783390070678</v>
      </c>
      <c r="F77" s="99">
        <v>0.41150516235283252</v>
      </c>
      <c r="G77" s="99">
        <v>0.36408488007993206</v>
      </c>
      <c r="H77" s="99">
        <v>0.33535927052154213</v>
      </c>
      <c r="I77" s="99">
        <v>0.32501153002750549</v>
      </c>
      <c r="J77" s="99">
        <v>0.31968959508947592</v>
      </c>
      <c r="K77" s="99">
        <v>0.29717505282416923</v>
      </c>
      <c r="L77" s="99">
        <v>0.28023325235620128</v>
      </c>
      <c r="M77" s="3"/>
      <c r="N77" s="3"/>
      <c r="O77" s="3"/>
      <c r="P77" s="3"/>
    </row>
    <row r="78" spans="1:16" x14ac:dyDescent="0.25">
      <c r="A78" s="3"/>
      <c r="B78" s="102" t="s">
        <v>64</v>
      </c>
      <c r="C78" s="99">
        <v>0.15244035611042769</v>
      </c>
      <c r="D78" s="99">
        <v>0.17768078792979655</v>
      </c>
      <c r="E78" s="99">
        <v>0.18570567227611548</v>
      </c>
      <c r="F78" s="99">
        <v>0.13900462399633781</v>
      </c>
      <c r="G78" s="99">
        <v>9.9872515599656583E-2</v>
      </c>
      <c r="H78" s="99">
        <v>9.0195154401633795E-2</v>
      </c>
      <c r="I78" s="99">
        <v>7.4854356606450262E-2</v>
      </c>
      <c r="J78" s="99">
        <v>6.3126829934237738E-2</v>
      </c>
      <c r="K78" s="99">
        <v>6.4808794718366647E-2</v>
      </c>
      <c r="L78" s="99">
        <v>6.7029299752275007E-2</v>
      </c>
      <c r="M78" s="3"/>
      <c r="N78" s="3"/>
      <c r="O78" s="3"/>
      <c r="P78" s="3"/>
    </row>
    <row r="79" spans="1:1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</sheetData>
  <mergeCells count="31">
    <mergeCell ref="J55:P55"/>
    <mergeCell ref="B56:G56"/>
    <mergeCell ref="B30:G30"/>
    <mergeCell ref="B1:O2"/>
    <mergeCell ref="J29:P29"/>
    <mergeCell ref="B10:H10"/>
    <mergeCell ref="B9:H9"/>
    <mergeCell ref="B21:H21"/>
    <mergeCell ref="B22:H22"/>
    <mergeCell ref="B18:G18"/>
    <mergeCell ref="J9:P9"/>
    <mergeCell ref="J10:P10"/>
    <mergeCell ref="J21:P21"/>
    <mergeCell ref="J22:P22"/>
    <mergeCell ref="J18:P18"/>
    <mergeCell ref="B47:H47"/>
    <mergeCell ref="J47:P47"/>
    <mergeCell ref="B35:H35"/>
    <mergeCell ref="B48:H48"/>
    <mergeCell ref="J48:P48"/>
    <mergeCell ref="J35:P35"/>
    <mergeCell ref="B36:H36"/>
    <mergeCell ref="J36:P36"/>
    <mergeCell ref="B44:G44"/>
    <mergeCell ref="J44:P44"/>
    <mergeCell ref="B60:H60"/>
    <mergeCell ref="B61:H61"/>
    <mergeCell ref="B69:G69"/>
    <mergeCell ref="J60:P60"/>
    <mergeCell ref="J61:P61"/>
    <mergeCell ref="J69:O69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zoomScaleNormal="100" workbookViewId="0">
      <selection activeCell="I5" sqref="I5"/>
    </sheetView>
  </sheetViews>
  <sheetFormatPr baseColWidth="10" defaultColWidth="0" defaultRowHeight="15" x14ac:dyDescent="0.25"/>
  <cols>
    <col min="1" max="1" width="11.7109375" style="1" customWidth="1"/>
    <col min="2" max="2" width="11.7109375" style="19" customWidth="1"/>
    <col min="3" max="15" width="10.7109375" style="19" customWidth="1"/>
    <col min="16" max="16" width="11.7109375" style="19" customWidth="1"/>
    <col min="17" max="17" width="2.42578125" style="7" customWidth="1"/>
    <col min="18" max="18" width="14" style="7" customWidth="1"/>
    <col min="19" max="19" width="16.7109375" style="7" customWidth="1"/>
    <col min="20" max="20" width="13.85546875" style="7" customWidth="1"/>
    <col min="21" max="21" width="13.28515625" style="7" customWidth="1"/>
    <col min="22" max="22" width="12.85546875" style="7" customWidth="1"/>
    <col min="23" max="23" width="13.5703125" style="7" customWidth="1"/>
    <col min="24" max="24" width="1.7109375" style="7" customWidth="1"/>
    <col min="25" max="16384" width="11.42578125" style="3" hidden="1"/>
  </cols>
  <sheetData>
    <row r="1" spans="2:23" x14ac:dyDescent="0.25">
      <c r="B1" s="133" t="s">
        <v>89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8"/>
    </row>
    <row r="2" spans="2:23" x14ac:dyDescent="0.25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8"/>
    </row>
    <row r="3" spans="2:23" x14ac:dyDescent="0.25">
      <c r="B3" s="26" t="str">
        <f>+B7</f>
        <v>1. Línea de pobreza</v>
      </c>
      <c r="C3" s="5"/>
      <c r="D3" s="5"/>
      <c r="E3" s="5"/>
      <c r="F3" s="5"/>
      <c r="G3" s="5"/>
      <c r="H3" s="26"/>
      <c r="I3" s="5"/>
      <c r="J3" s="5"/>
      <c r="K3" s="5"/>
      <c r="L3" s="5"/>
      <c r="M3" s="26"/>
      <c r="N3" s="5"/>
      <c r="O3" s="5"/>
      <c r="P3" s="17"/>
    </row>
    <row r="4" spans="2:23" x14ac:dyDescent="0.25">
      <c r="B4" s="26" t="str">
        <f>+J7</f>
        <v>2. Línea de pobreza extrema</v>
      </c>
      <c r="C4" s="5"/>
      <c r="D4" s="5"/>
      <c r="E4" s="5"/>
      <c r="F4" s="5"/>
      <c r="G4" s="5"/>
      <c r="H4" s="26"/>
      <c r="I4" s="5"/>
      <c r="J4" s="5"/>
      <c r="K4" s="5"/>
      <c r="L4" s="5"/>
      <c r="M4" s="26"/>
      <c r="N4" s="5"/>
      <c r="O4" s="5"/>
      <c r="P4" s="17"/>
      <c r="R4" s="15"/>
      <c r="S4" s="15"/>
      <c r="T4" s="15"/>
      <c r="U4" s="15"/>
      <c r="V4" s="15"/>
      <c r="W4" s="15"/>
    </row>
    <row r="5" spans="2:23" x14ac:dyDescent="0.25">
      <c r="B5" s="16"/>
      <c r="R5" s="15"/>
      <c r="S5" s="15"/>
      <c r="T5" s="15"/>
      <c r="U5" s="15"/>
      <c r="V5" s="15"/>
      <c r="W5" s="15"/>
    </row>
    <row r="7" spans="2:23" x14ac:dyDescent="0.25">
      <c r="B7" s="95" t="s">
        <v>66</v>
      </c>
      <c r="C7" s="95"/>
      <c r="D7" s="95"/>
      <c r="E7" s="95"/>
      <c r="F7" s="95"/>
      <c r="G7" s="95"/>
      <c r="H7" s="95"/>
      <c r="I7" s="95"/>
      <c r="J7" s="95" t="s">
        <v>72</v>
      </c>
      <c r="K7" s="95"/>
      <c r="L7" s="95"/>
      <c r="M7" s="95"/>
      <c r="N7" s="95"/>
      <c r="O7" s="95"/>
      <c r="P7" s="95"/>
      <c r="Q7" s="15"/>
      <c r="R7" s="15"/>
    </row>
    <row r="9" spans="2:23" x14ac:dyDescent="0.25">
      <c r="B9" s="148" t="s">
        <v>73</v>
      </c>
      <c r="C9" s="148"/>
      <c r="D9" s="148"/>
      <c r="E9" s="148"/>
      <c r="F9" s="148"/>
      <c r="G9" s="148"/>
      <c r="H9" s="148"/>
      <c r="I9" s="3"/>
      <c r="J9" s="148" t="s">
        <v>75</v>
      </c>
      <c r="K9" s="148"/>
      <c r="L9" s="148"/>
      <c r="M9" s="148"/>
      <c r="N9" s="148"/>
      <c r="O9" s="148"/>
      <c r="P9" s="148"/>
    </row>
    <row r="10" spans="2:23" x14ac:dyDescent="0.25">
      <c r="B10" s="110" t="s">
        <v>40</v>
      </c>
      <c r="C10" s="110">
        <v>2012</v>
      </c>
      <c r="D10" s="110">
        <v>2013</v>
      </c>
      <c r="E10" s="110">
        <v>2014</v>
      </c>
      <c r="F10" s="110">
        <v>2015</v>
      </c>
      <c r="G10" s="110">
        <v>2016</v>
      </c>
      <c r="H10" s="111" t="s">
        <v>76</v>
      </c>
      <c r="I10" s="3"/>
      <c r="J10" s="110" t="s">
        <v>40</v>
      </c>
      <c r="K10" s="110">
        <v>2012</v>
      </c>
      <c r="L10" s="110">
        <v>2013</v>
      </c>
      <c r="M10" s="110">
        <v>2014</v>
      </c>
      <c r="N10" s="110">
        <v>2015</v>
      </c>
      <c r="O10" s="110">
        <v>2016</v>
      </c>
      <c r="P10" s="111" t="s">
        <v>76</v>
      </c>
    </row>
    <row r="11" spans="2:23" x14ac:dyDescent="0.25">
      <c r="B11" s="107" t="s">
        <v>6</v>
      </c>
      <c r="C11" s="108">
        <v>231.96080000000001</v>
      </c>
      <c r="D11" s="108">
        <v>236.601</v>
      </c>
      <c r="E11" s="108">
        <v>245.02080000000001</v>
      </c>
      <c r="F11" s="108">
        <v>254.24</v>
      </c>
      <c r="G11" s="108">
        <v>263.88760000000002</v>
      </c>
      <c r="H11" s="109">
        <v>0.13763877344792741</v>
      </c>
      <c r="I11" s="1"/>
      <c r="J11" s="107" t="s">
        <v>6</v>
      </c>
      <c r="K11" s="108">
        <v>135.786</v>
      </c>
      <c r="L11" s="108">
        <v>138.56870000000001</v>
      </c>
      <c r="M11" s="108">
        <v>143.29810000000001</v>
      </c>
      <c r="N11" s="108">
        <v>150.1069</v>
      </c>
      <c r="O11" s="108">
        <v>157.13030000000001</v>
      </c>
      <c r="P11" s="83">
        <v>0.15719072658447852</v>
      </c>
      <c r="Q11" s="3"/>
    </row>
    <row r="12" spans="2:23" x14ac:dyDescent="0.25">
      <c r="B12" s="107" t="s">
        <v>7</v>
      </c>
      <c r="C12" s="108">
        <v>249.59829999999999</v>
      </c>
      <c r="D12" s="108">
        <v>253.10239999999999</v>
      </c>
      <c r="E12" s="108">
        <v>260.22579999999999</v>
      </c>
      <c r="F12" s="108">
        <v>267.42720000000003</v>
      </c>
      <c r="G12" s="108">
        <v>277.9117</v>
      </c>
      <c r="H12" s="109">
        <v>0.11343586875391387</v>
      </c>
      <c r="I12" s="1"/>
      <c r="J12" s="107" t="s">
        <v>7</v>
      </c>
      <c r="K12" s="108">
        <v>143.93389999999999</v>
      </c>
      <c r="L12" s="108">
        <v>145.9853</v>
      </c>
      <c r="M12" s="108">
        <v>149.2869</v>
      </c>
      <c r="N12" s="108">
        <v>157.2901</v>
      </c>
      <c r="O12" s="108">
        <v>164.1317</v>
      </c>
      <c r="P12" s="83">
        <v>0.14032691395147356</v>
      </c>
      <c r="Q12" s="3"/>
    </row>
    <row r="13" spans="2:23" x14ac:dyDescent="0.25">
      <c r="B13" s="107" t="s">
        <v>8</v>
      </c>
      <c r="C13" s="108">
        <v>247.2457</v>
      </c>
      <c r="D13" s="108">
        <v>250.4271</v>
      </c>
      <c r="E13" s="108">
        <v>256.37459999999999</v>
      </c>
      <c r="F13" s="108">
        <v>267.19470000000001</v>
      </c>
      <c r="G13" s="108">
        <v>276.9821</v>
      </c>
      <c r="H13" s="109">
        <v>0.12027064575844992</v>
      </c>
      <c r="I13" s="1"/>
      <c r="J13" s="107" t="s">
        <v>8</v>
      </c>
      <c r="K13" s="108">
        <v>143.24760000000001</v>
      </c>
      <c r="L13" s="108">
        <v>145.2988</v>
      </c>
      <c r="M13" s="108">
        <v>148.84979999999999</v>
      </c>
      <c r="N13" s="108">
        <v>156.6936</v>
      </c>
      <c r="O13" s="108">
        <v>163.64449999999999</v>
      </c>
      <c r="P13" s="83">
        <v>0.14238912205160847</v>
      </c>
      <c r="Q13" s="3"/>
    </row>
    <row r="14" spans="2:23" x14ac:dyDescent="0.25">
      <c r="B14" s="107" t="s">
        <v>9</v>
      </c>
      <c r="C14" s="108">
        <v>259.22669999999999</v>
      </c>
      <c r="D14" s="108">
        <v>263.79219999999998</v>
      </c>
      <c r="E14" s="108">
        <v>271.8974</v>
      </c>
      <c r="F14" s="108">
        <v>284.29059999999998</v>
      </c>
      <c r="G14" s="108">
        <v>295.57990000000001</v>
      </c>
      <c r="H14" s="109">
        <v>0.14023709749034352</v>
      </c>
      <c r="I14" s="1"/>
      <c r="J14" s="107" t="s">
        <v>9</v>
      </c>
      <c r="K14" s="108">
        <v>146.79910000000001</v>
      </c>
      <c r="L14" s="108">
        <v>149.4804</v>
      </c>
      <c r="M14" s="108">
        <v>152.66739999999999</v>
      </c>
      <c r="N14" s="108">
        <v>161.09049999999999</v>
      </c>
      <c r="O14" s="108">
        <v>168.13499999999999</v>
      </c>
      <c r="P14" s="83">
        <v>0.14534080931013871</v>
      </c>
      <c r="Q14" s="3"/>
    </row>
    <row r="15" spans="2:23" x14ac:dyDescent="0.25">
      <c r="B15" s="3"/>
      <c r="C15" s="105">
        <f>SUM(C11:C14)</f>
        <v>988.03150000000005</v>
      </c>
      <c r="D15" s="105">
        <f t="shared" ref="D15:G15" si="0">SUM(D11:D14)</f>
        <v>1003.9227</v>
      </c>
      <c r="E15" s="105">
        <f t="shared" si="0"/>
        <v>1033.5186000000001</v>
      </c>
      <c r="F15" s="105">
        <f t="shared" si="0"/>
        <v>1073.1525000000001</v>
      </c>
      <c r="G15" s="105">
        <f t="shared" si="0"/>
        <v>1114.3613</v>
      </c>
      <c r="H15" s="3"/>
      <c r="I15" s="3"/>
      <c r="J15" s="3"/>
      <c r="K15" s="105">
        <f>SUM(K11:K14)</f>
        <v>569.76659999999993</v>
      </c>
      <c r="L15" s="105">
        <f t="shared" ref="L15" si="1">SUM(L11:L14)</f>
        <v>579.33320000000003</v>
      </c>
      <c r="M15" s="105">
        <f t="shared" ref="M15" si="2">SUM(M11:M14)</f>
        <v>594.10220000000004</v>
      </c>
      <c r="N15" s="105">
        <f t="shared" ref="N15" si="3">SUM(N11:N14)</f>
        <v>625.18110000000001</v>
      </c>
      <c r="O15" s="105">
        <f t="shared" ref="O15" si="4">SUM(O11:O14)</f>
        <v>653.04150000000004</v>
      </c>
      <c r="P15" s="7"/>
      <c r="Q15" s="3"/>
    </row>
    <row r="16" spans="2:23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7"/>
      <c r="Q16" s="3"/>
    </row>
    <row r="17" spans="2:17" x14ac:dyDescent="0.25">
      <c r="B17" s="149" t="s">
        <v>73</v>
      </c>
      <c r="C17" s="149"/>
      <c r="D17" s="149"/>
      <c r="E17" s="149"/>
      <c r="F17" s="149"/>
      <c r="G17" s="149"/>
      <c r="H17" s="149"/>
      <c r="I17" s="3"/>
      <c r="J17" s="148" t="s">
        <v>75</v>
      </c>
      <c r="K17" s="148"/>
      <c r="L17" s="148"/>
      <c r="M17" s="148"/>
      <c r="N17" s="148"/>
      <c r="O17" s="148"/>
      <c r="P17" s="148"/>
      <c r="Q17" s="3"/>
    </row>
    <row r="18" spans="2:17" x14ac:dyDescent="0.25">
      <c r="B18" s="110" t="s">
        <v>74</v>
      </c>
      <c r="C18" s="112">
        <v>2012</v>
      </c>
      <c r="D18" s="112">
        <v>2013</v>
      </c>
      <c r="E18" s="112">
        <v>2014</v>
      </c>
      <c r="F18" s="112">
        <v>2015</v>
      </c>
      <c r="G18" s="112">
        <v>2016</v>
      </c>
      <c r="H18" s="111" t="s">
        <v>76</v>
      </c>
      <c r="I18" s="3"/>
      <c r="J18" s="110" t="s">
        <v>74</v>
      </c>
      <c r="K18" s="112">
        <v>2012</v>
      </c>
      <c r="L18" s="112">
        <v>2013</v>
      </c>
      <c r="M18" s="112">
        <v>2014</v>
      </c>
      <c r="N18" s="112">
        <v>2015</v>
      </c>
      <c r="O18" s="112">
        <v>2016</v>
      </c>
      <c r="P18" s="111" t="s">
        <v>76</v>
      </c>
      <c r="Q18" s="3"/>
    </row>
    <row r="19" spans="2:17" x14ac:dyDescent="0.25">
      <c r="B19" s="107" t="s">
        <v>67</v>
      </c>
      <c r="C19" s="108">
        <v>261.31360000000001</v>
      </c>
      <c r="D19" s="108">
        <v>266.31479999999999</v>
      </c>
      <c r="E19" s="108">
        <v>277.49</v>
      </c>
      <c r="F19" s="108">
        <v>286.31209999999999</v>
      </c>
      <c r="G19" s="108">
        <v>297.87279999999998</v>
      </c>
      <c r="H19" s="107"/>
      <c r="I19" s="3"/>
      <c r="J19" s="107" t="s">
        <v>67</v>
      </c>
      <c r="K19" s="108">
        <v>138.52520000000001</v>
      </c>
      <c r="L19" s="108">
        <v>140.71789999999999</v>
      </c>
      <c r="M19" s="108">
        <v>147.11539999999999</v>
      </c>
      <c r="N19" s="108">
        <v>152.21539999999999</v>
      </c>
      <c r="O19" s="108">
        <v>159.1147</v>
      </c>
      <c r="P19" s="107"/>
      <c r="Q19" s="3"/>
    </row>
    <row r="20" spans="2:17" x14ac:dyDescent="0.25">
      <c r="B20" s="113" t="s">
        <v>5</v>
      </c>
      <c r="C20" s="114">
        <v>247.80889999999999</v>
      </c>
      <c r="D20" s="114">
        <v>251.61349999999999</v>
      </c>
      <c r="E20" s="114">
        <v>258.74770000000001</v>
      </c>
      <c r="F20" s="114">
        <v>268.29899999999998</v>
      </c>
      <c r="G20" s="114">
        <v>278.58659999999998</v>
      </c>
      <c r="H20" s="115">
        <v>0.12419933263091032</v>
      </c>
      <c r="I20" s="3">
        <v>49.44640000000004</v>
      </c>
      <c r="J20" s="113" t="s">
        <v>5</v>
      </c>
      <c r="K20" s="114">
        <v>142.94450000000001</v>
      </c>
      <c r="L20" s="114">
        <v>145.23779999999999</v>
      </c>
      <c r="M20" s="114">
        <v>148.8134</v>
      </c>
      <c r="N20" s="114">
        <v>156.67019999999999</v>
      </c>
      <c r="O20" s="114">
        <v>163.6105</v>
      </c>
      <c r="P20" s="115">
        <v>0.144573593247729</v>
      </c>
      <c r="Q20" s="3"/>
    </row>
    <row r="21" spans="2:17" x14ac:dyDescent="0.25">
      <c r="B21" s="107" t="s">
        <v>68</v>
      </c>
      <c r="C21" s="108">
        <v>240.24639999999999</v>
      </c>
      <c r="D21" s="108">
        <v>247.5822</v>
      </c>
      <c r="E21" s="108">
        <v>258.04939999999999</v>
      </c>
      <c r="F21" s="108">
        <v>267.63240000000002</v>
      </c>
      <c r="G21" s="108">
        <v>278.71039999999999</v>
      </c>
      <c r="H21" s="107"/>
      <c r="I21" s="3"/>
      <c r="J21" s="107" t="s">
        <v>68</v>
      </c>
      <c r="K21" s="108">
        <v>134.3254</v>
      </c>
      <c r="L21" s="108">
        <v>138.99440000000001</v>
      </c>
      <c r="M21" s="108">
        <v>144.95330000000001</v>
      </c>
      <c r="N21" s="108">
        <v>150.78720000000001</v>
      </c>
      <c r="O21" s="108">
        <v>158.0078</v>
      </c>
      <c r="P21" s="107"/>
      <c r="Q21" s="3"/>
    </row>
    <row r="22" spans="2:17" x14ac:dyDescent="0.25">
      <c r="B22" s="107" t="s">
        <v>69</v>
      </c>
      <c r="C22" s="108">
        <v>241.59399999999999</v>
      </c>
      <c r="D22" s="108">
        <v>250.61519999999999</v>
      </c>
      <c r="E22" s="108">
        <v>262.49869999999999</v>
      </c>
      <c r="F22" s="108">
        <v>271.63389999999998</v>
      </c>
      <c r="G22" s="108">
        <v>283.83879999999999</v>
      </c>
      <c r="H22" s="107"/>
      <c r="I22" s="3"/>
      <c r="J22" s="107" t="s">
        <v>69</v>
      </c>
      <c r="K22" s="108">
        <v>133.88079999999999</v>
      </c>
      <c r="L22" s="108">
        <v>139.18279999999999</v>
      </c>
      <c r="M22" s="108">
        <v>145.76599999999999</v>
      </c>
      <c r="N22" s="108">
        <v>151.59460000000001</v>
      </c>
      <c r="O22" s="108">
        <v>158.78139999999999</v>
      </c>
      <c r="P22" s="107"/>
      <c r="Q22" s="3"/>
    </row>
    <row r="23" spans="2:17" x14ac:dyDescent="0.25">
      <c r="B23" s="107" t="s">
        <v>70</v>
      </c>
      <c r="C23" s="108">
        <v>352.7414</v>
      </c>
      <c r="D23" s="108">
        <v>363.4787</v>
      </c>
      <c r="E23" s="108">
        <v>374.46409999999997</v>
      </c>
      <c r="F23" s="108">
        <v>390.4948</v>
      </c>
      <c r="G23" s="108">
        <v>406.36369999999999</v>
      </c>
      <c r="H23" s="107"/>
      <c r="I23" s="3"/>
      <c r="J23" s="107" t="s">
        <v>70</v>
      </c>
      <c r="K23" s="108">
        <v>178.0548</v>
      </c>
      <c r="L23" s="108">
        <v>184.21180000000001</v>
      </c>
      <c r="M23" s="108">
        <v>189.5008</v>
      </c>
      <c r="N23" s="108">
        <v>199.56540000000001</v>
      </c>
      <c r="O23" s="108">
        <v>208.4333</v>
      </c>
      <c r="P23" s="107"/>
      <c r="Q23" s="3"/>
    </row>
    <row r="24" spans="2:17" x14ac:dyDescent="0.25">
      <c r="B24" s="3"/>
      <c r="C24" s="3" t="s">
        <v>71</v>
      </c>
      <c r="D24" s="3" t="s">
        <v>71</v>
      </c>
      <c r="E24" s="3" t="s">
        <v>71</v>
      </c>
      <c r="F24" s="3" t="s">
        <v>71</v>
      </c>
      <c r="G24" s="3" t="s">
        <v>71</v>
      </c>
      <c r="H24" s="3"/>
      <c r="I24" s="3"/>
      <c r="J24" s="3"/>
      <c r="K24" s="3" t="s">
        <v>71</v>
      </c>
      <c r="L24" s="3" t="s">
        <v>71</v>
      </c>
      <c r="M24" s="3" t="s">
        <v>71</v>
      </c>
      <c r="N24" s="3" t="s">
        <v>71</v>
      </c>
      <c r="O24" s="3" t="s">
        <v>71</v>
      </c>
      <c r="P24" s="7"/>
      <c r="Q24" s="3"/>
    </row>
    <row r="25" spans="2:17" x14ac:dyDescent="0.25">
      <c r="B25" s="116" t="s">
        <v>1</v>
      </c>
      <c r="C25" s="116">
        <v>283.90159999999997</v>
      </c>
      <c r="D25" s="117">
        <v>292.17579999999998</v>
      </c>
      <c r="E25" s="117">
        <v>303.12950000000001</v>
      </c>
      <c r="F25" s="117">
        <v>314.77249999999998</v>
      </c>
      <c r="G25" s="117">
        <v>328.03300000000002</v>
      </c>
      <c r="H25" s="118">
        <v>0.1554461123149713</v>
      </c>
      <c r="I25" s="3"/>
      <c r="J25" s="116" t="s">
        <v>1</v>
      </c>
      <c r="K25" s="116">
        <v>150.79310000000001</v>
      </c>
      <c r="L25" s="117">
        <v>155.45410000000001</v>
      </c>
      <c r="M25" s="117">
        <v>161.25640000000001</v>
      </c>
      <c r="N25" s="117">
        <v>168.60419999999999</v>
      </c>
      <c r="O25" s="117">
        <v>176.42160000000001</v>
      </c>
      <c r="P25" s="118">
        <v>0.16995804184674235</v>
      </c>
      <c r="Q25" s="3"/>
    </row>
    <row r="26" spans="2:17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7" x14ac:dyDescent="0.25">
      <c r="B29" s="95" t="s">
        <v>80</v>
      </c>
      <c r="C29" s="95"/>
      <c r="D29" s="95"/>
      <c r="E29" s="95"/>
      <c r="F29" s="95"/>
      <c r="G29" s="95"/>
      <c r="H29" s="95"/>
      <c r="I29" s="95"/>
      <c r="J29" s="95" t="s">
        <v>72</v>
      </c>
      <c r="K29" s="95"/>
      <c r="L29" s="95"/>
      <c r="M29" s="95"/>
      <c r="N29" s="95"/>
      <c r="O29" s="95"/>
      <c r="P29" s="95"/>
    </row>
    <row r="31" spans="2:17" x14ac:dyDescent="0.25">
      <c r="B31" s="150" t="s">
        <v>77</v>
      </c>
      <c r="C31" s="150"/>
      <c r="D31" s="150"/>
      <c r="E31" s="150"/>
      <c r="F31" s="150"/>
      <c r="G31" s="150"/>
      <c r="H31" s="150"/>
      <c r="J31" s="150" t="s">
        <v>79</v>
      </c>
      <c r="K31" s="150"/>
      <c r="L31" s="150"/>
      <c r="M31" s="150"/>
      <c r="N31" s="150"/>
      <c r="O31" s="150"/>
      <c r="P31" s="150"/>
    </row>
    <row r="32" spans="2:17" x14ac:dyDescent="0.25">
      <c r="B32" s="148" t="s">
        <v>78</v>
      </c>
      <c r="C32" s="148"/>
      <c r="D32" s="148"/>
      <c r="E32" s="148"/>
      <c r="F32" s="148"/>
      <c r="G32" s="148"/>
      <c r="H32" s="148"/>
      <c r="I32" s="3"/>
      <c r="J32" s="148" t="s">
        <v>78</v>
      </c>
      <c r="K32" s="148"/>
      <c r="L32" s="148"/>
      <c r="M32" s="148"/>
      <c r="N32" s="148"/>
      <c r="O32" s="148"/>
      <c r="P32" s="148"/>
    </row>
    <row r="33" spans="2:16" x14ac:dyDescent="0.25">
      <c r="B33" s="110" t="s">
        <v>40</v>
      </c>
      <c r="C33" s="110">
        <v>2012</v>
      </c>
      <c r="D33" s="110">
        <v>2013</v>
      </c>
      <c r="E33" s="110">
        <v>2014</v>
      </c>
      <c r="F33" s="110">
        <v>2015</v>
      </c>
      <c r="G33" s="110">
        <v>2016</v>
      </c>
      <c r="H33" s="111" t="s">
        <v>83</v>
      </c>
      <c r="I33" s="3"/>
      <c r="J33" s="110" t="s">
        <v>40</v>
      </c>
      <c r="K33" s="110">
        <v>2012</v>
      </c>
      <c r="L33" s="110">
        <v>2013</v>
      </c>
      <c r="M33" s="110">
        <v>2014</v>
      </c>
      <c r="N33" s="110">
        <v>2015</v>
      </c>
      <c r="O33" s="110">
        <v>2016</v>
      </c>
      <c r="P33" s="111" t="s">
        <v>76</v>
      </c>
    </row>
    <row r="34" spans="2:16" x14ac:dyDescent="0.25">
      <c r="B34" s="107" t="s">
        <v>6</v>
      </c>
      <c r="C34" s="120">
        <v>605</v>
      </c>
      <c r="D34" s="120">
        <v>591</v>
      </c>
      <c r="E34" s="120">
        <v>582</v>
      </c>
      <c r="F34" s="120">
        <v>640</v>
      </c>
      <c r="G34" s="120">
        <v>661</v>
      </c>
      <c r="H34" s="109">
        <f>+G34/F34-1</f>
        <v>3.2812499999999911E-2</v>
      </c>
      <c r="I34" s="3"/>
      <c r="J34" s="107" t="s">
        <v>6</v>
      </c>
      <c r="K34" s="120">
        <v>461</v>
      </c>
      <c r="L34" s="120">
        <v>440</v>
      </c>
      <c r="M34" s="120">
        <v>427</v>
      </c>
      <c r="N34" s="120">
        <v>459</v>
      </c>
      <c r="O34" s="120">
        <v>485</v>
      </c>
      <c r="P34" s="109">
        <f>+O34/N34-1</f>
        <v>5.6644880174292034E-2</v>
      </c>
    </row>
    <row r="35" spans="2:16" x14ac:dyDescent="0.25">
      <c r="B35" s="107" t="s">
        <v>7</v>
      </c>
      <c r="C35" s="120">
        <v>625</v>
      </c>
      <c r="D35" s="120">
        <v>614</v>
      </c>
      <c r="E35" s="120">
        <v>616</v>
      </c>
      <c r="F35" s="120">
        <v>607</v>
      </c>
      <c r="G35" s="120">
        <v>607</v>
      </c>
      <c r="H35" s="109">
        <f t="shared" ref="H35:H38" si="5">+G35/F35-1</f>
        <v>0</v>
      </c>
      <c r="I35" s="3"/>
      <c r="J35" s="107" t="s">
        <v>7</v>
      </c>
      <c r="K35" s="120">
        <v>466</v>
      </c>
      <c r="L35" s="120">
        <v>472</v>
      </c>
      <c r="M35" s="120">
        <v>495</v>
      </c>
      <c r="N35" s="120">
        <v>483</v>
      </c>
      <c r="O35" s="120">
        <v>476</v>
      </c>
      <c r="P35" s="109">
        <f t="shared" ref="P35:P38" si="6">+O35/N35-1</f>
        <v>-1.4492753623188359E-2</v>
      </c>
    </row>
    <row r="36" spans="2:16" x14ac:dyDescent="0.25">
      <c r="B36" s="107" t="s">
        <v>8</v>
      </c>
      <c r="C36" s="120">
        <v>756</v>
      </c>
      <c r="D36" s="120">
        <v>754</v>
      </c>
      <c r="E36" s="120">
        <v>737</v>
      </c>
      <c r="F36" s="120">
        <v>724</v>
      </c>
      <c r="G36" s="120">
        <v>763</v>
      </c>
      <c r="H36" s="109">
        <f t="shared" si="5"/>
        <v>5.3867403314917128E-2</v>
      </c>
      <c r="I36" s="3"/>
      <c r="J36" s="107" t="s">
        <v>8</v>
      </c>
      <c r="K36" s="120">
        <v>568</v>
      </c>
      <c r="L36" s="120">
        <v>567</v>
      </c>
      <c r="M36" s="120">
        <v>577</v>
      </c>
      <c r="N36" s="120">
        <v>563</v>
      </c>
      <c r="O36" s="120">
        <v>594</v>
      </c>
      <c r="P36" s="109">
        <f t="shared" si="6"/>
        <v>5.5062166962699832E-2</v>
      </c>
    </row>
    <row r="37" spans="2:16" x14ac:dyDescent="0.25">
      <c r="B37" s="107" t="s">
        <v>9</v>
      </c>
      <c r="C37" s="120">
        <v>668</v>
      </c>
      <c r="D37" s="120">
        <v>669</v>
      </c>
      <c r="E37" s="120">
        <v>648</v>
      </c>
      <c r="F37" s="120">
        <v>683</v>
      </c>
      <c r="G37" s="120">
        <v>682</v>
      </c>
      <c r="H37" s="109">
        <f t="shared" si="5"/>
        <v>-1.4641288433382416E-3</v>
      </c>
      <c r="I37" s="3"/>
      <c r="J37" s="107" t="s">
        <v>9</v>
      </c>
      <c r="K37" s="120">
        <v>597</v>
      </c>
      <c r="L37" s="120">
        <v>596</v>
      </c>
      <c r="M37" s="120">
        <v>592</v>
      </c>
      <c r="N37" s="120">
        <v>617</v>
      </c>
      <c r="O37" s="120">
        <v>591</v>
      </c>
      <c r="P37" s="109">
        <f t="shared" si="6"/>
        <v>-4.2139384116693712E-2</v>
      </c>
    </row>
    <row r="38" spans="2:16" x14ac:dyDescent="0.25">
      <c r="B38" s="116" t="s">
        <v>5</v>
      </c>
      <c r="C38" s="121">
        <f>+AVERAGE(C34:C37)</f>
        <v>663.5</v>
      </c>
      <c r="D38" s="121">
        <f t="shared" ref="D38:G38" si="7">+AVERAGE(D34:D37)</f>
        <v>657</v>
      </c>
      <c r="E38" s="121">
        <f t="shared" si="7"/>
        <v>645.75</v>
      </c>
      <c r="F38" s="121">
        <f t="shared" si="7"/>
        <v>663.5</v>
      </c>
      <c r="G38" s="121">
        <f t="shared" si="7"/>
        <v>678.25</v>
      </c>
      <c r="H38" s="118">
        <f t="shared" si="5"/>
        <v>2.2230595327807023E-2</v>
      </c>
      <c r="I38" s="1"/>
      <c r="J38" s="116" t="s">
        <v>5</v>
      </c>
      <c r="K38" s="121">
        <v>524.20454779202578</v>
      </c>
      <c r="L38" s="121">
        <v>520.16702581519587</v>
      </c>
      <c r="M38" s="121">
        <v>524.06932611931074</v>
      </c>
      <c r="N38" s="121">
        <v>531.81633401905458</v>
      </c>
      <c r="O38" s="121">
        <v>537.34334295753024</v>
      </c>
      <c r="P38" s="118">
        <f t="shared" si="6"/>
        <v>1.0392702489423034E-2</v>
      </c>
    </row>
    <row r="39" spans="2:16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7"/>
    </row>
    <row r="40" spans="2:16" x14ac:dyDescent="0.2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6" x14ac:dyDescent="0.25">
      <c r="D41" s="122"/>
      <c r="E41" s="122" t="s">
        <v>81</v>
      </c>
      <c r="F41" s="123">
        <v>648.12062834029075</v>
      </c>
      <c r="G41" s="123">
        <v>663.5</v>
      </c>
      <c r="H41" s="123">
        <v>657</v>
      </c>
      <c r="I41" s="123">
        <v>645.75</v>
      </c>
      <c r="J41" s="123">
        <v>663.5</v>
      </c>
      <c r="K41" s="123">
        <v>678.25</v>
      </c>
      <c r="L41" s="122"/>
      <c r="M41" s="124"/>
      <c r="N41" s="3"/>
      <c r="O41" s="3"/>
    </row>
    <row r="42" spans="2:16" x14ac:dyDescent="0.25">
      <c r="C42" s="104"/>
      <c r="D42" s="124"/>
      <c r="E42" s="124" t="s">
        <v>82</v>
      </c>
      <c r="F42" s="123">
        <v>504.61373604560191</v>
      </c>
      <c r="G42" s="123">
        <v>524.20454779202578</v>
      </c>
      <c r="H42" s="123">
        <v>520.16702581519587</v>
      </c>
      <c r="I42" s="123">
        <v>524.06932611931074</v>
      </c>
      <c r="J42" s="123">
        <v>531.81633401905458</v>
      </c>
      <c r="K42" s="123">
        <v>537.34334295753024</v>
      </c>
      <c r="L42" s="124"/>
      <c r="M42" s="124"/>
      <c r="N42" s="106"/>
      <c r="O42" s="106"/>
    </row>
    <row r="43" spans="2:16" x14ac:dyDescent="0.25">
      <c r="C43" s="104"/>
      <c r="D43" s="124"/>
      <c r="E43" s="124"/>
      <c r="F43" s="124"/>
      <c r="G43" s="124"/>
      <c r="H43" s="122"/>
      <c r="I43" s="122"/>
      <c r="J43" s="122"/>
      <c r="K43" s="124"/>
      <c r="L43" s="124"/>
      <c r="M43" s="124"/>
      <c r="N43" s="106"/>
      <c r="O43" s="106"/>
    </row>
    <row r="44" spans="2:16" x14ac:dyDescent="0.25">
      <c r="C44" s="104"/>
      <c r="D44" s="124"/>
      <c r="E44" s="124"/>
      <c r="F44" s="124"/>
      <c r="G44" s="124">
        <f>+G41/F41-1</f>
        <v>2.3729180938265815E-2</v>
      </c>
      <c r="H44" s="124">
        <f t="shared" ref="H44:K45" si="8">+H41/G41-1</f>
        <v>-9.7965335342878879E-3</v>
      </c>
      <c r="I44" s="124">
        <f t="shared" si="8"/>
        <v>-1.7123287671232834E-2</v>
      </c>
      <c r="J44" s="124">
        <f t="shared" si="8"/>
        <v>2.7487417731320241E-2</v>
      </c>
      <c r="K44" s="124">
        <f t="shared" si="8"/>
        <v>2.2230595327807023E-2</v>
      </c>
      <c r="L44" s="124"/>
      <c r="M44" s="124"/>
      <c r="N44" s="106"/>
      <c r="O44" s="106"/>
    </row>
    <row r="45" spans="2:16" x14ac:dyDescent="0.25">
      <c r="C45" s="104"/>
      <c r="D45" s="124"/>
      <c r="E45" s="124"/>
      <c r="F45" s="124"/>
      <c r="G45" s="124">
        <f>+G42/F42-1</f>
        <v>3.8823381820611846E-2</v>
      </c>
      <c r="H45" s="124">
        <f t="shared" si="8"/>
        <v>-7.7021879986278741E-3</v>
      </c>
      <c r="I45" s="124">
        <f t="shared" si="8"/>
        <v>7.5020139886785575E-3</v>
      </c>
      <c r="J45" s="124">
        <f t="shared" si="8"/>
        <v>1.4782410482043984E-2</v>
      </c>
      <c r="K45" s="124">
        <f t="shared" si="8"/>
        <v>1.0392702489423034E-2</v>
      </c>
      <c r="L45" s="124"/>
      <c r="M45" s="124"/>
      <c r="N45" s="106"/>
      <c r="O45" s="106"/>
    </row>
    <row r="46" spans="2:16" x14ac:dyDescent="0.25">
      <c r="D46" s="122"/>
      <c r="E46" s="122"/>
      <c r="F46" s="122"/>
      <c r="G46" s="122"/>
      <c r="H46" s="122"/>
      <c r="I46" s="122"/>
      <c r="J46" s="122"/>
      <c r="K46" s="122"/>
      <c r="L46" s="126"/>
      <c r="M46" s="122"/>
      <c r="N46" s="125"/>
      <c r="O46" s="3"/>
    </row>
    <row r="47" spans="2:16" x14ac:dyDescent="0.25">
      <c r="L47" s="119"/>
      <c r="N47" s="119"/>
    </row>
    <row r="48" spans="2:16" x14ac:dyDescent="0.25">
      <c r="L48" s="119"/>
      <c r="N48" s="119"/>
    </row>
    <row r="49" spans="12:14" x14ac:dyDescent="0.25">
      <c r="L49" s="119"/>
      <c r="N49" s="119"/>
    </row>
    <row r="50" spans="12:14" x14ac:dyDescent="0.25">
      <c r="L50" s="119"/>
      <c r="N50" s="119"/>
    </row>
  </sheetData>
  <sortState ref="K46:N49">
    <sortCondition ref="K46:K49"/>
  </sortState>
  <mergeCells count="9">
    <mergeCell ref="B32:H32"/>
    <mergeCell ref="J32:P32"/>
    <mergeCell ref="B31:H31"/>
    <mergeCell ref="J31:P31"/>
    <mergeCell ref="B1:O2"/>
    <mergeCell ref="J9:P9"/>
    <mergeCell ref="J17:P17"/>
    <mergeCell ref="B9:H9"/>
    <mergeCell ref="B17:H1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Carátula</vt:lpstr>
      <vt:lpstr>Índice</vt:lpstr>
      <vt:lpstr>Oriente PBI</vt:lpstr>
      <vt:lpstr>Oriente Pobreza</vt:lpstr>
      <vt:lpstr>Oriente Ingresos y Gastos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2017-10-23T15:21:16Z</dcterms:modified>
</cp:coreProperties>
</file>